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8" windowWidth="17496" windowHeight="11016"/>
  </bookViews>
  <sheets>
    <sheet name="Исполн. (доходы)_1" sheetId="2" r:id="rId1"/>
  </sheets>
  <calcPr calcId="144525"/>
</workbook>
</file>

<file path=xl/calcChain.xml><?xml version="1.0" encoding="utf-8"?>
<calcChain xmlns="http://schemas.openxmlformats.org/spreadsheetml/2006/main">
  <c r="P123" i="2" l="1"/>
  <c r="P122" i="2"/>
  <c r="P116" i="2"/>
  <c r="O115" i="2"/>
  <c r="P115" i="2" s="1"/>
  <c r="N115" i="2"/>
  <c r="O110" i="2"/>
  <c r="N110" i="2"/>
  <c r="P111" i="2"/>
  <c r="P112" i="2"/>
  <c r="O106" i="2"/>
  <c r="N106" i="2"/>
  <c r="P86" i="2"/>
  <c r="P84" i="2"/>
  <c r="P59" i="2"/>
  <c r="P60" i="2"/>
  <c r="P57" i="2"/>
  <c r="P54" i="2"/>
  <c r="P40" i="2"/>
  <c r="O31" i="2"/>
  <c r="N31" i="2"/>
  <c r="P29" i="2"/>
  <c r="P109" i="2"/>
  <c r="O104" i="2"/>
  <c r="N104" i="2"/>
  <c r="O67" i="2"/>
  <c r="N67" i="2"/>
  <c r="P69" i="2"/>
  <c r="P43" i="2"/>
  <c r="P127" i="2"/>
  <c r="P129" i="2"/>
  <c r="P130" i="2"/>
  <c r="O128" i="2"/>
  <c r="N128" i="2"/>
  <c r="O119" i="2"/>
  <c r="N119" i="2"/>
  <c r="O98" i="2"/>
  <c r="N98" i="2"/>
  <c r="P99" i="2"/>
  <c r="O79" i="2"/>
  <c r="N79" i="2"/>
  <c r="O35" i="2"/>
  <c r="N35" i="2"/>
  <c r="P55" i="2"/>
  <c r="P53" i="2"/>
  <c r="P52" i="2"/>
  <c r="P51" i="2"/>
  <c r="P41" i="2"/>
  <c r="O13" i="2"/>
  <c r="O12" i="2" s="1"/>
  <c r="N13" i="2"/>
  <c r="P27" i="2"/>
  <c r="O72" i="2"/>
  <c r="N72" i="2"/>
  <c r="P87" i="2"/>
  <c r="P85" i="2"/>
  <c r="O113" i="2"/>
  <c r="N113" i="2"/>
  <c r="P124" i="2"/>
  <c r="O74" i="2"/>
  <c r="N74" i="2"/>
  <c r="P71" i="2"/>
  <c r="P49" i="2"/>
  <c r="P21" i="2"/>
  <c r="O125" i="2"/>
  <c r="N125" i="2"/>
  <c r="O117" i="2"/>
  <c r="N117" i="2"/>
  <c r="P101" i="2"/>
  <c r="P97" i="2"/>
  <c r="O76" i="2"/>
  <c r="N76" i="2"/>
  <c r="O62" i="2"/>
  <c r="N62" i="2"/>
  <c r="P45" i="2"/>
  <c r="P44" i="2"/>
  <c r="P24" i="2"/>
  <c r="P17" i="2"/>
  <c r="P42" i="2"/>
  <c r="P14" i="2"/>
  <c r="P15" i="2"/>
  <c r="P16" i="2"/>
  <c r="P18" i="2"/>
  <c r="P19" i="2"/>
  <c r="P22" i="2"/>
  <c r="P23" i="2"/>
  <c r="P25" i="2"/>
  <c r="P26" i="2"/>
  <c r="P28" i="2"/>
  <c r="P30" i="2"/>
  <c r="P32" i="2"/>
  <c r="P33" i="2"/>
  <c r="P34" i="2"/>
  <c r="P36" i="2"/>
  <c r="P38" i="2"/>
  <c r="P39" i="2"/>
  <c r="P46" i="2"/>
  <c r="P47" i="2"/>
  <c r="P48" i="2"/>
  <c r="P50" i="2"/>
  <c r="P56" i="2"/>
  <c r="P58" i="2"/>
  <c r="P61" i="2"/>
  <c r="P63" i="2"/>
  <c r="P64" i="2"/>
  <c r="P65" i="2"/>
  <c r="P66" i="2"/>
  <c r="P68" i="2"/>
  <c r="P73" i="2"/>
  <c r="P75" i="2"/>
  <c r="P77" i="2"/>
  <c r="P78" i="2"/>
  <c r="P80" i="2"/>
  <c r="P82" i="2"/>
  <c r="P83" i="2"/>
  <c r="P90" i="2"/>
  <c r="P91" i="2"/>
  <c r="P92" i="2"/>
  <c r="P93" i="2"/>
  <c r="P94" i="2"/>
  <c r="P95" i="2"/>
  <c r="P96" i="2"/>
  <c r="P100" i="2"/>
  <c r="P102" i="2"/>
  <c r="P103" i="2"/>
  <c r="P105" i="2"/>
  <c r="P107" i="2"/>
  <c r="P114" i="2"/>
  <c r="P118" i="2"/>
  <c r="P120" i="2"/>
  <c r="P121" i="2"/>
  <c r="P126" i="2"/>
  <c r="N12" i="2" l="1"/>
  <c r="P110" i="2"/>
  <c r="P128" i="2"/>
  <c r="P113" i="2"/>
  <c r="P13" i="2"/>
  <c r="P72" i="2"/>
  <c r="P74" i="2"/>
  <c r="P79" i="2"/>
  <c r="P81" i="2"/>
  <c r="P119" i="2"/>
  <c r="P104" i="2"/>
  <c r="P125" i="2"/>
  <c r="P106" i="2"/>
  <c r="P98" i="2"/>
  <c r="P117" i="2"/>
  <c r="P62" i="2"/>
  <c r="P67" i="2"/>
  <c r="P76" i="2"/>
  <c r="P35" i="2"/>
  <c r="P31" i="2"/>
  <c r="P12" i="2" l="1"/>
</calcChain>
</file>

<file path=xl/sharedStrings.xml><?xml version="1.0" encoding="utf-8"?>
<sst xmlns="http://schemas.openxmlformats.org/spreadsheetml/2006/main" count="339" uniqueCount="205">
  <si>
    <t/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</si>
  <si>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</si>
  <si>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</si>
  <si>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</si>
  <si>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земельного законодательства</t>
  </si>
  <si>
    <t>Прочие доходы от компенсации затрат бюджетов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</si>
  <si>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</si>
  <si>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взыскаяния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</si>
  <si>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</si>
  <si>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</si>
  <si>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</si>
  <si>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Налог, взимаемый в связи с применением патентной системы налогообложения, зачисляемый в бюджеты муниципальных районов</t>
  </si>
  <si>
    <t>Единый сельскохозяйственный налог</t>
  </si>
  <si>
    <t>Единый налог на вмененный доход для отдельных видов деятельности</t>
  </si>
  <si>
    <t>Минимальный налог, зачисляемый в бюджеты субъектов Российской Федерации</t>
  </si>
  <si>
    <t>Налог, взимаемый с налогоплательщиков, выбравших в качестве объекта налогобложения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</si>
  <si>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</si>
  <si>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</si>
  <si>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лиц,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</si>
  <si>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</si>
  <si>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</si>
  <si>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17711643000016000140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</si>
  <si>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</si>
  <si>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</si>
  <si>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об охране и использовании животного мира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</si>
  <si>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</si>
  <si>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</si>
  <si>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05021805010050000151</t>
  </si>
  <si>
    <t>Прочие межбюджетные трансферты, передаваемые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</si>
  <si>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</si>
  <si>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</si>
  <si>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</si>
  <si>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</si>
  <si>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05020203020050000151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</si>
  <si>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</si>
  <si>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</si>
  <si>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</si>
  <si>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Прочие субсидии бюджетам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</si>
  <si>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</si>
  <si>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Дотации бюджетам муниципальных районов на выравнивание бюджетной обеспеченности</t>
  </si>
  <si>
    <t>Невыясненные поступления, зачисляемые в бюджеты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</si>
  <si>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</si>
  <si>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</si>
  <si>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</si>
  <si>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Доходы от продажи квартир, находящихся в собственности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</si>
  <si>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</si>
  <si>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04011107015050000120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</si>
  <si>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</si>
  <si>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</si>
  <si>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</si>
  <si>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04011101050050000120</t>
  </si>
  <si>
    <t xml:space="preserve">Государственная пошлина за выдачу разрешения на установку рекламной конструкции </t>
  </si>
  <si>
    <t>тыс.руб.</t>
  </si>
  <si>
    <t>Прочие безвозмездные поступления в бюджеты муниципальных районов</t>
  </si>
  <si>
    <t>Плата за сбросы загрязняющих веществ в водные объекты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</si>
  <si>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</si>
  <si>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Денежные взыскания (штрафы) за нарушение законодательства о налогах и сборах, предусмотренные статьями 116, 118, 119.1,пунктами 1и 2 статьи 120, статьями 125, 126, 128, 129, 129.1, 132, 133, 134, 135, 135.1, Налогового кодекса Российской Федерации</t>
  </si>
  <si>
    <t>к решению Думы Березовского района</t>
  </si>
  <si>
    <t>% исполнения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</si>
  <si>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</si>
  <si>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</si>
  <si>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14111690050056000140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</si>
  <si>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1января 2011 года)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</si>
  <si>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т.ч.казенных), в части реализации основных средств по указанному имуществу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</si>
  <si>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</si>
  <si>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</si>
  <si>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Земельный налог с организаций, обладающих земельным участком, расположенным в границах межселенных территорий</t>
  </si>
  <si>
    <t>Исполнено</t>
  </si>
  <si>
    <t>Код классификации доходов бюджетов</t>
  </si>
  <si>
    <t>Код главного адм-ра доходов бюджетов</t>
  </si>
  <si>
    <t>Код вида и подвида доходов бюджета</t>
  </si>
  <si>
    <t>Наименование главного администратора доходов бюджета и кода классификации доходов бюджетов</t>
  </si>
  <si>
    <t>План</t>
  </si>
  <si>
    <t>Администрация Березовского района</t>
  </si>
  <si>
    <t>040</t>
  </si>
  <si>
    <t>041</t>
  </si>
  <si>
    <t>Прочие поступления от использования имущества, находящегося в собственности муниципальных районов</t>
  </si>
  <si>
    <t>11502050050000140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</si>
  <si>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</si>
  <si>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11690050050000140</t>
  </si>
  <si>
    <t>11406013130000430</t>
  </si>
  <si>
    <t>11406013050000430</t>
  </si>
  <si>
    <t>11402053050000410</t>
  </si>
  <si>
    <t>11401050050000410</t>
  </si>
  <si>
    <t>11302995050000130</t>
  </si>
  <si>
    <t>11109045050000120</t>
  </si>
  <si>
    <t>11105035050000120</t>
  </si>
  <si>
    <t>11105025050000120</t>
  </si>
  <si>
    <t>11105013130000120</t>
  </si>
  <si>
    <t>11105013050000120</t>
  </si>
  <si>
    <t>10807150011000110</t>
  </si>
  <si>
    <t>048</t>
  </si>
  <si>
    <t>Управление Федеральной службы по надзору в сфере природопользования (Росприроднадзора) по ХМАО-Югре</t>
  </si>
  <si>
    <t>11201010016000120</t>
  </si>
  <si>
    <t>11201030016000120</t>
  </si>
  <si>
    <t>050</t>
  </si>
  <si>
    <t>11103050050000120</t>
  </si>
  <si>
    <t>11701050050000180</t>
  </si>
  <si>
    <t>Субсидии бюджетам муниципальных районов на строительство, содернизацию,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</si>
  <si>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поддержку отрасли культуры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</si>
  <si>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</si>
  <si>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</si>
  <si>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Комитет по финансам администрации Березовского района</t>
  </si>
  <si>
    <t>076</t>
  </si>
  <si>
    <t>Нижнеобское территориальное управление Федерального агентства по рыболовству</t>
  </si>
  <si>
    <t>11643000016000140</t>
  </si>
  <si>
    <t>11690050056000140</t>
  </si>
  <si>
    <t>Управление Федеральной службы  по надзору в сфере защиты прав потребителей и благополучия человека по ХМАО-Югре</t>
  </si>
  <si>
    <t>141</t>
  </si>
  <si>
    <t>11628000016000140</t>
  </si>
  <si>
    <t>161</t>
  </si>
  <si>
    <t>11633050050000140</t>
  </si>
  <si>
    <t>Управление Федеральнои антимонопольной службы по ХМАО-Югре</t>
  </si>
  <si>
    <t>11608010010000140</t>
  </si>
  <si>
    <t>11643000010000140</t>
  </si>
  <si>
    <t>11635030050000140</t>
  </si>
  <si>
    <t>11625030010000140</t>
  </si>
  <si>
    <t>170</t>
  </si>
  <si>
    <t>Служба государственного надзора за техническим состоянием самоходных машин и других видов техники ХМАО-Югры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</si>
  <si>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ХМАО-Югре</t>
  </si>
  <si>
    <t>177</t>
  </si>
  <si>
    <t>Управление Федеральной налоговой службы по ХМАО-Югре</t>
  </si>
  <si>
    <t>182</t>
  </si>
  <si>
    <t>10102010010000110</t>
  </si>
  <si>
    <t>10102020010000110</t>
  </si>
  <si>
    <t>10102030010000110</t>
  </si>
  <si>
    <t>10102040010000110</t>
  </si>
  <si>
    <t>10501011010000110</t>
  </si>
  <si>
    <t>10501021010000110</t>
  </si>
  <si>
    <t>10501022010000110</t>
  </si>
  <si>
    <t>10501050010000110</t>
  </si>
  <si>
    <t>10502010020000110</t>
  </si>
  <si>
    <t>10503010010000110</t>
  </si>
  <si>
    <t>10504020020000110</t>
  </si>
  <si>
    <t>10606033050000110</t>
  </si>
  <si>
    <t>10803010010000110</t>
  </si>
  <si>
    <t>11603010010000140</t>
  </si>
  <si>
    <t>11603030010000140</t>
  </si>
  <si>
    <t>11606000010000140</t>
  </si>
  <si>
    <t>188</t>
  </si>
  <si>
    <t xml:space="preserve">Управление Министерства внутренних дел Российской Федерации по ХМАО-Югре </t>
  </si>
  <si>
    <t>11630030016000140</t>
  </si>
  <si>
    <t>Прочие денежные взыскания (штрафы) за правонарушения в области дорожного движения</t>
  </si>
  <si>
    <t>231</t>
  </si>
  <si>
    <t>Комитет образования администрации Березовского района</t>
  </si>
  <si>
    <t>241</t>
  </si>
  <si>
    <t>Комитет по культуре и кино администрации Березовского района</t>
  </si>
  <si>
    <t>321</t>
  </si>
  <si>
    <t>Управление Федеральной службы государственной регистрации,и кадастра и картографии по ХМАО-Югре</t>
  </si>
  <si>
    <t>11625060010000140</t>
  </si>
  <si>
    <t>420</t>
  </si>
  <si>
    <t>Служба по контролю и надзору в сфере охраны окружающей среды, объектов животного мира и лесных отношений ХМАО-Югры</t>
  </si>
  <si>
    <t>530</t>
  </si>
  <si>
    <t>11625050010000140</t>
  </si>
  <si>
    <t>Служба жилищного и строительного надзора ХМАО-Югры</t>
  </si>
  <si>
    <t>630</t>
  </si>
  <si>
    <t>Ветеринарная служба ХМАО-Югры</t>
  </si>
  <si>
    <t>Администрация городского поселения Игрим</t>
  </si>
  <si>
    <t>ДОХОДЫ, ВСЕГО:</t>
  </si>
  <si>
    <t>Приложение 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</si>
  <si>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</si>
  <si>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</si>
  <si>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бюдетам муниципальных районов на реализацию мероприятий по обеспечению жильем молодых семей</t>
  </si>
  <si>
    <t>11608020010000140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</si>
  <si>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</si>
  <si>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271</t>
  </si>
  <si>
    <t>Комитет спорта и молодежной политики администрации Березовского района</t>
  </si>
  <si>
    <t xml:space="preserve"> Исполнение по доходам бюджета Березовского района за 2019 год по кодам классификации доходов бюджетов </t>
  </si>
  <si>
    <t>20405099050000150</t>
  </si>
  <si>
    <t>11705050050000180</t>
  </si>
  <si>
    <t>Прочие неналоговые доходы бюджетов муниципальных райнов</t>
  </si>
  <si>
    <t>11201040010000120</t>
  </si>
  <si>
    <t>Прочие дотации бюджетам муниципальных районов</t>
  </si>
  <si>
    <t>20235176050000150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</si>
  <si>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</si>
  <si>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20245550050000150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</si>
  <si>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</si>
  <si>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20305099050000150</t>
  </si>
  <si>
    <t>Прочие безвозмездные поступления от государственных (муниципальных) организаций в бюджеты муниципальных районов</t>
  </si>
  <si>
    <t>21960010050000150</t>
  </si>
  <si>
    <t>20249999050000150</t>
  </si>
  <si>
    <t>20240014050000150</t>
  </si>
  <si>
    <t>20235930050000150</t>
  </si>
  <si>
    <t>20235135050000150</t>
  </si>
  <si>
    <t>20235120050000150</t>
  </si>
  <si>
    <t>20235118050000150</t>
  </si>
  <si>
    <t>20235082050000150</t>
  </si>
  <si>
    <t>20230029050000150</t>
  </si>
  <si>
    <t>20230024050000150</t>
  </si>
  <si>
    <t>20229999050000150</t>
  </si>
  <si>
    <t>20225555050000150</t>
  </si>
  <si>
    <t>20225519050000150</t>
  </si>
  <si>
    <t>20225497050000150</t>
  </si>
  <si>
    <t>20220077050000150</t>
  </si>
  <si>
    <t>20220041050000150</t>
  </si>
  <si>
    <t>20219999050000150</t>
  </si>
  <si>
    <t>20215002050000150</t>
  </si>
  <si>
    <t>20215001050000150</t>
  </si>
  <si>
    <t>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</si>
  <si>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соотвествующему платежу, в том числе по отмененному)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</si>
  <si>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</si>
  <si>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ло 1 января 2011 года)</t>
  </si>
  <si>
    <t>322</t>
  </si>
  <si>
    <t>Управление Федеральной службы судебных приставов</t>
  </si>
  <si>
    <t>от 05 октября 2020 года № 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</si>
</sst>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[Red]\-#,##0.0;0.0"/>
    <numFmt numFmtId="165" formatCode="#,##0.00;[Red]\-#,##0.00;0.00"/>
    <numFmt numFmtId="166" formatCode="000000000"/>
    <numFmt numFmtId="167" formatCode="0000000"/>
    <numFmt numFmtId="168" formatCode="00\.00\.00"/>
    <numFmt numFmtId="169" formatCode="0.0"/>
    <numFmt numFmtId="170" formatCode="#,##0.0_ ;[Red]\-#,##0.0\ 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Font="1"/>
    <xf numFmtId="0" fontId="4" fillId="0" borderId="0" xfId="1" applyFont="1"/>
    <xf numFmtId="0" fontId="6" fillId="0" borderId="1" xfId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right"/>
      <protection hidden="1"/>
    </xf>
    <xf numFmtId="0" fontId="7" fillId="0" borderId="1" xfId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alignment horizontal="right"/>
      <protection hidden="1"/>
    </xf>
    <xf numFmtId="49" fontId="6" fillId="0" borderId="1" xfId="1" applyNumberFormat="1" applyFont="1" applyFill="1" applyBorder="1" applyAlignment="1" applyProtection="1">
      <alignment horizontal="center"/>
      <protection hidden="1"/>
    </xf>
    <xf numFmtId="49" fontId="6" fillId="0" borderId="1" xfId="1" applyNumberFormat="1" applyFont="1" applyFill="1" applyBorder="1" applyAlignment="1" applyProtection="1">
      <alignment horizontal="left" wrapText="1"/>
      <protection hidden="1"/>
    </xf>
    <xf numFmtId="0" fontId="6" fillId="0" borderId="1" xfId="1" applyNumberFormat="1" applyFont="1" applyFill="1" applyBorder="1" applyAlignment="1" applyProtection="1">
      <alignment horizontal="left" wrapText="1"/>
      <protection hidden="1"/>
    </xf>
    <xf numFmtId="164" fontId="6" fillId="0" borderId="1" xfId="1" applyNumberFormat="1" applyFont="1" applyFill="1" applyBorder="1" applyAlignment="1" applyProtection="1">
      <alignment horizontal="center" wrapText="1"/>
      <protection hidden="1"/>
    </xf>
    <xf numFmtId="169" fontId="6" fillId="0" borderId="1" xfId="1" applyNumberFormat="1" applyFont="1" applyBorder="1" applyAlignment="1">
      <alignment horizontal="center"/>
    </xf>
    <xf numFmtId="0" fontId="7" fillId="0" borderId="1" xfId="1" applyNumberFormat="1" applyFont="1" applyFill="1" applyBorder="1" applyAlignment="1" applyProtection="1">
      <alignment horizontal="center" wrapText="1"/>
      <protection hidden="1"/>
    </xf>
    <xf numFmtId="0" fontId="8" fillId="0" borderId="1" xfId="0" applyFont="1" applyBorder="1"/>
    <xf numFmtId="164" fontId="7" fillId="0" borderId="1" xfId="1" applyNumberFormat="1" applyFont="1" applyFill="1" applyBorder="1" applyAlignment="1" applyProtection="1">
      <alignment horizontal="center" wrapText="1"/>
      <protection hidden="1"/>
    </xf>
    <xf numFmtId="169" fontId="7" fillId="0" borderId="1" xfId="1" applyNumberFormat="1" applyFont="1" applyBorder="1" applyAlignment="1">
      <alignment horizontal="center"/>
    </xf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1" applyFont="1" applyBorder="1"/>
    <xf numFmtId="0" fontId="8" fillId="0" borderId="1" xfId="0" applyFont="1" applyBorder="1" applyAlignment="1">
      <alignment wrapText="1"/>
    </xf>
    <xf numFmtId="170" fontId="6" fillId="0" borderId="1" xfId="1" applyNumberFormat="1" applyFont="1" applyFill="1" applyBorder="1" applyAlignment="1" applyProtection="1">
      <alignment horizontal="center" wrapText="1"/>
      <protection hidden="1"/>
    </xf>
    <xf numFmtId="49" fontId="6" fillId="0" borderId="1" xfId="1" applyNumberFormat="1" applyFont="1" applyBorder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Font="1" applyBorder="1" applyProtection="1">
      <protection hidden="1"/>
    </xf>
    <xf numFmtId="0" fontId="6" fillId="0" borderId="1" xfId="1" applyFont="1" applyFill="1" applyBorder="1" applyAlignment="1" applyProtection="1">
      <alignment horizontal="center"/>
      <protection hidden="1"/>
    </xf>
    <xf numFmtId="0" fontId="7" fillId="0" borderId="1" xfId="1" applyFont="1" applyFill="1" applyBorder="1" applyAlignment="1" applyProtection="1">
      <alignment horizontal="center"/>
      <protection hidden="1"/>
    </xf>
    <xf numFmtId="0" fontId="7" fillId="0" borderId="1" xfId="1" applyFont="1" applyBorder="1"/>
    <xf numFmtId="0" fontId="6" fillId="0" borderId="1" xfId="1" applyFont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170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9" fontId="9" fillId="0" borderId="1" xfId="0" applyNumberFormat="1" applyFont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justify"/>
      <protection hidden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8" fontId="10" fillId="0" borderId="1" xfId="1" applyNumberFormat="1" applyFont="1" applyFill="1" applyBorder="1" applyAlignment="1" applyProtection="1">
      <alignment horizontal="left" wrapText="1"/>
      <protection hidden="1"/>
    </xf>
    <xf numFmtId="168" fontId="6" fillId="0" borderId="1" xfId="1" applyNumberFormat="1" applyFont="1" applyFill="1" applyBorder="1" applyAlignment="1" applyProtection="1">
      <alignment horizontal="left" wrapText="1"/>
      <protection hidden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165" fontId="10" fillId="0" borderId="1" xfId="1" applyNumberFormat="1" applyFont="1" applyFill="1" applyBorder="1" applyAlignment="1" applyProtection="1">
      <alignment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167" fontId="6" fillId="0" borderId="1" xfId="1" applyNumberFormat="1" applyFont="1" applyFill="1" applyBorder="1" applyAlignment="1" applyProtection="1">
      <alignment horizontal="right"/>
      <protection hidden="1"/>
    </xf>
    <xf numFmtId="166" fontId="6" fillId="0" borderId="1" xfId="1" applyNumberFormat="1" applyFont="1" applyFill="1" applyBorder="1" applyAlignment="1" applyProtection="1">
      <alignment wrapText="1"/>
      <protection hidden="1"/>
    </xf>
    <xf numFmtId="165" fontId="6" fillId="0" borderId="1" xfId="1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alignment horizontal="center"/>
      <protection hidden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168" fontId="6" fillId="0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NumberFormat="1" applyFont="1" applyFill="1" applyBorder="1" applyAlignment="1" applyProtection="1">
      <alignment horizontal="left"/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Alignment="1">
      <alignment horizontal="right"/>
    </xf>
    <xf numFmtId="0" fontId="8" fillId="0" borderId="0" xfId="0" applyFont="1" applyAlignment="1">
      <alignment horizontal="justify" vertical="top" wrapText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168" fontId="6" fillId="0" borderId="1" xfId="1" applyNumberFormat="1" applyFont="1" applyFill="1" applyBorder="1" applyAlignment="1" applyProtection="1">
      <alignment horizontal="left" wrapText="1"/>
      <protection hidden="1"/>
    </xf>
    <xf numFmtId="164" fontId="15" fillId="0" borderId="1" xfId="1" applyNumberFormat="1" applyFont="1" applyFill="1" applyBorder="1" applyAlignment="1" applyProtection="1">
      <alignment horizontal="center" wrapText="1"/>
      <protection hidden="1"/>
    </xf>
    <xf numFmtId="0" fontId="8" fillId="0" borderId="1" xfId="0" applyFont="1" applyBorder="1" applyAlignment="1">
      <alignment horizontal="justify" vertical="top" wrapText="1"/>
    </xf>
    <xf numFmtId="0" fontId="6" fillId="0" borderId="1" xfId="1" applyNumberFormat="1" applyFont="1" applyFill="1" applyBorder="1" applyAlignment="1" applyProtection="1">
      <alignment horizontal="justify" wrapText="1"/>
      <protection hidden="1"/>
    </xf>
    <xf numFmtId="0" fontId="7" fillId="0" borderId="1" xfId="1" applyNumberFormat="1" applyFont="1" applyFill="1" applyBorder="1" applyAlignment="1" applyProtection="1">
      <alignment horizontal="left" wrapText="1"/>
      <protection hidden="1"/>
    </xf>
    <xf numFmtId="170" fontId="9" fillId="0" borderId="1" xfId="0" applyNumberFormat="1" applyFont="1" applyFill="1" applyBorder="1" applyAlignment="1">
      <alignment horizontal="center" vertical="center"/>
    </xf>
    <xf numFmtId="0" fontId="11" fillId="0" borderId="0" xfId="1" applyNumberFormat="1" applyFont="1" applyFill="1" applyAlignment="1" applyProtection="1">
      <alignment horizontal="center" vertical="distributed"/>
      <protection hidden="1"/>
    </xf>
    <xf numFmtId="0" fontId="12" fillId="0" borderId="0" xfId="0" applyFont="1" applyAlignment="1">
      <alignment horizontal="center" vertical="distributed"/>
    </xf>
    <xf numFmtId="168" fontId="6" fillId="0" borderId="1" xfId="1" applyNumberFormat="1" applyFont="1" applyFill="1" applyBorder="1" applyAlignment="1" applyProtection="1">
      <alignment horizontal="left" wrapText="1"/>
      <protection hidden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168" fontId="10" fillId="0" borderId="1" xfId="1" applyNumberFormat="1" applyFont="1" applyFill="1" applyBorder="1" applyAlignment="1" applyProtection="1">
      <alignment horizontal="left" wrapText="1"/>
      <protection hidden="1"/>
    </xf>
    <xf numFmtId="165" fontId="10" fillId="0" borderId="1" xfId="1" applyNumberFormat="1" applyFont="1" applyFill="1" applyBorder="1" applyAlignment="1" applyProtection="1">
      <alignment wrapText="1"/>
      <protection hidden="1"/>
    </xf>
    <xf numFmtId="168" fontId="7" fillId="0" borderId="1" xfId="1" applyNumberFormat="1" applyFont="1" applyFill="1" applyBorder="1" applyAlignment="1" applyProtection="1">
      <alignment horizontal="left" wrapText="1"/>
      <protection hidden="1"/>
    </xf>
    <xf numFmtId="165" fontId="7" fillId="0" borderId="1" xfId="1" applyNumberFormat="1" applyFont="1" applyFill="1" applyBorder="1" applyAlignment="1" applyProtection="1">
      <alignment wrapText="1"/>
      <protection hidden="1"/>
    </xf>
    <xf numFmtId="0" fontId="14" fillId="0" borderId="0" xfId="1" applyFont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0"/>
  <sheetViews>
    <sheetView showGridLines="0" tabSelected="1" topLeftCell="A2" workbookViewId="0">
      <selection activeCell="N4" sqref="N4:P4"/>
    </sheetView>
  </sheetViews>
  <sheetFormatPr defaultColWidth="9.109375" defaultRowHeight="13.2" x14ac:dyDescent="0.25"/>
  <cols>
    <col min="1" max="1" width="0.33203125" style="1" customWidth="1"/>
    <col min="2" max="2" width="9.109375" style="1"/>
    <col min="3" max="3" width="17" style="1" customWidth="1"/>
    <col min="4" max="4" width="50.88671875" style="1" customWidth="1"/>
    <col min="5" max="13" width="0" style="1" hidden="1" customWidth="1"/>
    <col min="14" max="14" width="14.44140625" style="1" customWidth="1"/>
    <col min="15" max="15" width="13.44140625" style="1" customWidth="1"/>
    <col min="16" max="16" width="10.44140625" style="1" customWidth="1"/>
    <col min="17" max="17" width="9.109375" style="1" customWidth="1"/>
    <col min="18" max="18" width="11.44140625" style="1" customWidth="1"/>
    <col min="19" max="236" width="9.109375" style="1" customWidth="1"/>
    <col min="237" max="16384" width="9.109375" style="1"/>
  </cols>
  <sheetData>
    <row r="1" spans="1:18" ht="409.6" hidden="1" customHeight="1" x14ac:dyDescent="0.25">
      <c r="A1" s="4"/>
      <c r="B1" s="4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ht="23.25" customHeight="1" x14ac:dyDescent="0.3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73" t="s">
        <v>159</v>
      </c>
      <c r="O2" s="73"/>
      <c r="P2" s="73"/>
    </row>
    <row r="3" spans="1:18" ht="13.5" customHeight="1" x14ac:dyDescent="0.3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73" t="s">
        <v>57</v>
      </c>
      <c r="O3" s="73"/>
      <c r="P3" s="73"/>
    </row>
    <row r="4" spans="1:18" ht="12.75" customHeight="1" x14ac:dyDescent="0.3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73" t="s">
        <v>204</v>
      </c>
      <c r="O4" s="73"/>
      <c r="P4" s="73"/>
    </row>
    <row r="5" spans="1:18" ht="13.5" customHeight="1" x14ac:dyDescent="0.25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 ht="41.25" customHeight="1" x14ac:dyDescent="0.25">
      <c r="A6" s="6"/>
      <c r="B6" s="6"/>
      <c r="C6" s="65" t="s">
        <v>167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8" ht="13.5" hidden="1" customHeight="1" x14ac:dyDescent="0.25">
      <c r="A7" s="4"/>
      <c r="B7" s="4"/>
      <c r="C7" s="4"/>
      <c r="D7" s="3"/>
      <c r="E7" s="3"/>
      <c r="F7" s="3"/>
      <c r="G7" s="5"/>
      <c r="H7" s="3"/>
      <c r="I7" s="3"/>
      <c r="J7" s="3"/>
      <c r="K7" s="3"/>
      <c r="L7" s="3"/>
      <c r="M7" s="3"/>
      <c r="N7" s="3"/>
      <c r="O7" s="2"/>
      <c r="P7" s="7"/>
    </row>
    <row r="8" spans="1:18" ht="13.5" customHeight="1" x14ac:dyDescent="0.25">
      <c r="A8" s="4"/>
      <c r="B8" s="4"/>
      <c r="C8" s="4"/>
      <c r="D8" s="3"/>
      <c r="E8" s="3"/>
      <c r="F8" s="3"/>
      <c r="G8" s="5"/>
      <c r="H8" s="3"/>
      <c r="I8" s="3"/>
      <c r="J8" s="3"/>
      <c r="K8" s="3"/>
      <c r="L8" s="3"/>
      <c r="M8" s="3"/>
      <c r="N8" s="3"/>
      <c r="O8" s="2"/>
      <c r="P8" s="56" t="s">
        <v>52</v>
      </c>
    </row>
    <row r="9" spans="1:18" ht="25.5" customHeight="1" x14ac:dyDescent="0.25">
      <c r="A9" s="4"/>
      <c r="B9" s="74" t="s">
        <v>68</v>
      </c>
      <c r="C9" s="74"/>
      <c r="D9" s="75" t="s">
        <v>71</v>
      </c>
      <c r="E9" s="54"/>
      <c r="F9" s="54"/>
      <c r="G9" s="55"/>
      <c r="H9" s="54"/>
      <c r="I9" s="54"/>
      <c r="J9" s="54"/>
      <c r="K9" s="54"/>
      <c r="L9" s="54"/>
      <c r="M9" s="54"/>
      <c r="N9" s="75" t="s">
        <v>72</v>
      </c>
      <c r="O9" s="77" t="s">
        <v>67</v>
      </c>
      <c r="P9" s="78" t="s">
        <v>58</v>
      </c>
    </row>
    <row r="10" spans="1:18" ht="63.75" customHeight="1" x14ac:dyDescent="0.25">
      <c r="A10" s="4"/>
      <c r="B10" s="55" t="s">
        <v>69</v>
      </c>
      <c r="C10" s="55" t="s">
        <v>70</v>
      </c>
      <c r="D10" s="76"/>
      <c r="E10" s="54"/>
      <c r="F10" s="54"/>
      <c r="G10" s="55"/>
      <c r="H10" s="54"/>
      <c r="I10" s="54"/>
      <c r="J10" s="54"/>
      <c r="K10" s="54"/>
      <c r="L10" s="54"/>
      <c r="M10" s="54"/>
      <c r="N10" s="76"/>
      <c r="O10" s="76"/>
      <c r="P10" s="76"/>
    </row>
    <row r="11" spans="1:18" ht="16.5" customHeight="1" x14ac:dyDescent="0.25">
      <c r="A11" s="4"/>
      <c r="B11" s="38">
        <v>1</v>
      </c>
      <c r="C11" s="45">
        <v>2</v>
      </c>
      <c r="D11" s="39">
        <v>3</v>
      </c>
      <c r="E11" s="30"/>
      <c r="F11" s="30"/>
      <c r="G11" s="34"/>
      <c r="H11" s="30"/>
      <c r="I11" s="30"/>
      <c r="J11" s="30"/>
      <c r="K11" s="30"/>
      <c r="L11" s="30"/>
      <c r="M11" s="30"/>
      <c r="N11" s="39">
        <v>4</v>
      </c>
      <c r="O11" s="39">
        <v>5</v>
      </c>
      <c r="P11" s="39">
        <v>6</v>
      </c>
    </row>
    <row r="12" spans="1:18" ht="22.5" customHeight="1" x14ac:dyDescent="0.25">
      <c r="A12" s="4"/>
      <c r="B12" s="79" t="s">
        <v>158</v>
      </c>
      <c r="C12" s="80"/>
      <c r="D12" s="80"/>
      <c r="E12" s="11"/>
      <c r="F12" s="11"/>
      <c r="G12" s="12"/>
      <c r="H12" s="11"/>
      <c r="I12" s="11"/>
      <c r="J12" s="11"/>
      <c r="K12" s="11"/>
      <c r="L12" s="11"/>
      <c r="M12" s="11"/>
      <c r="N12" s="64">
        <f>N13+N31+N35+N62+N67+N72+N74+N76+N79+N98+N104+N106+N113+N117+N119+N125+N128+N110+N115</f>
        <v>4255281.5</v>
      </c>
      <c r="O12" s="35">
        <f>O13+O31+O35+O62+O67+O72+O74+O76+O79+O98+O104+O106+O113+O117+O119+O125+O128+O110+O115</f>
        <v>4081304.6</v>
      </c>
      <c r="P12" s="37">
        <f>O12/N12*100</f>
        <v>95.911506677055328</v>
      </c>
    </row>
    <row r="13" spans="1:18" ht="22.5" customHeight="1" x14ac:dyDescent="0.25">
      <c r="A13" s="4"/>
      <c r="B13" s="28" t="s">
        <v>74</v>
      </c>
      <c r="C13" s="39"/>
      <c r="D13" s="40" t="s">
        <v>73</v>
      </c>
      <c r="E13" s="9"/>
      <c r="F13" s="9"/>
      <c r="G13" s="10"/>
      <c r="H13" s="9"/>
      <c r="I13" s="9"/>
      <c r="J13" s="9"/>
      <c r="K13" s="9"/>
      <c r="L13" s="9"/>
      <c r="M13" s="9"/>
      <c r="N13" s="36">
        <f>SUM(N14:N30)</f>
        <v>21742.7</v>
      </c>
      <c r="O13" s="36">
        <f>SUM(O14:O30)</f>
        <v>22667.800000000003</v>
      </c>
      <c r="P13" s="37">
        <f>O13/N13*100</f>
        <v>104.25476136818335</v>
      </c>
    </row>
    <row r="14" spans="1:18" ht="27.75" customHeight="1" x14ac:dyDescent="0.25">
      <c r="A14" s="52"/>
      <c r="B14" s="13" t="s">
        <v>74</v>
      </c>
      <c r="C14" s="14" t="s">
        <v>90</v>
      </c>
      <c r="D14" s="15" t="s">
        <v>51</v>
      </c>
      <c r="E14" s="67"/>
      <c r="F14" s="67"/>
      <c r="G14" s="67"/>
      <c r="H14" s="67"/>
      <c r="I14" s="67"/>
      <c r="J14" s="68"/>
      <c r="K14" s="68"/>
      <c r="L14" s="68"/>
      <c r="M14" s="68"/>
      <c r="N14" s="16">
        <v>5</v>
      </c>
      <c r="O14" s="16">
        <v>0</v>
      </c>
      <c r="P14" s="17">
        <f t="shared" ref="P14:P49" si="0">O14/N14*100</f>
        <v>0</v>
      </c>
    </row>
    <row r="15" spans="1:18" ht="56.25" hidden="1" customHeight="1" x14ac:dyDescent="0.25">
      <c r="A15" s="52"/>
      <c r="B15" s="13" t="s">
        <v>75</v>
      </c>
      <c r="C15" s="14" t="s">
        <v>50</v>
      </c>
      <c r="D15" s="15" t="s">
        <v>49</v>
      </c>
      <c r="E15" s="67"/>
      <c r="F15" s="67"/>
      <c r="G15" s="67"/>
      <c r="H15" s="67"/>
      <c r="I15" s="67"/>
      <c r="J15" s="68"/>
      <c r="K15" s="68"/>
      <c r="L15" s="68"/>
      <c r="M15" s="68"/>
      <c r="N15" s="16">
        <v>0</v>
      </c>
      <c r="O15" s="16">
        <v>0</v>
      </c>
      <c r="P15" s="17" t="e">
        <f t="shared" si="0"/>
        <v>#DIV/0!</v>
      </c>
      <c r="R15" s="8"/>
    </row>
    <row r="16" spans="1:18" ht="76.5" customHeight="1" x14ac:dyDescent="0.25">
      <c r="A16" s="52"/>
      <c r="B16" s="13" t="s">
        <v>74</v>
      </c>
      <c r="C16" s="14" t="s">
        <v>89</v>
      </c>
      <c r="D16" s="15" t="s">
        <v>160</v>
      </c>
      <c r="E16" s="67"/>
      <c r="F16" s="67"/>
      <c r="G16" s="67"/>
      <c r="H16" s="67"/>
      <c r="I16" s="67"/>
      <c r="J16" s="68"/>
      <c r="K16" s="68"/>
      <c r="L16" s="68"/>
      <c r="M16" s="68"/>
      <c r="N16" s="16">
        <v>2500</v>
      </c>
      <c r="O16" s="16">
        <v>2482.3000000000002</v>
      </c>
      <c r="P16" s="17">
        <f t="shared" si="0"/>
        <v>99.292000000000002</v>
      </c>
    </row>
    <row r="17" spans="1:16" ht="62.25" customHeight="1" x14ac:dyDescent="0.25">
      <c r="A17" s="52"/>
      <c r="B17" s="22" t="s">
        <v>74</v>
      </c>
      <c r="C17" s="14" t="s">
        <v>88</v>
      </c>
      <c r="D17" s="15" t="s">
        <v>59</v>
      </c>
      <c r="E17" s="42"/>
      <c r="F17" s="42"/>
      <c r="G17" s="42"/>
      <c r="H17" s="42"/>
      <c r="I17" s="42"/>
      <c r="J17" s="43"/>
      <c r="K17" s="43"/>
      <c r="L17" s="43"/>
      <c r="M17" s="43"/>
      <c r="N17" s="16">
        <v>1800</v>
      </c>
      <c r="O17" s="16">
        <v>1843.4</v>
      </c>
      <c r="P17" s="17">
        <f t="shared" si="0"/>
        <v>102.41111111111113</v>
      </c>
    </row>
    <row r="18" spans="1:16" ht="64.5" customHeight="1" x14ac:dyDescent="0.25">
      <c r="A18" s="52"/>
      <c r="B18" s="22" t="s">
        <v>74</v>
      </c>
      <c r="C18" s="14" t="s">
        <v>87</v>
      </c>
      <c r="D18" s="15" t="s">
        <v>48</v>
      </c>
      <c r="E18" s="67"/>
      <c r="F18" s="67"/>
      <c r="G18" s="67"/>
      <c r="H18" s="67"/>
      <c r="I18" s="67"/>
      <c r="J18" s="68"/>
      <c r="K18" s="68"/>
      <c r="L18" s="68"/>
      <c r="M18" s="68"/>
      <c r="N18" s="16">
        <v>425.2</v>
      </c>
      <c r="O18" s="16">
        <v>425.2</v>
      </c>
      <c r="P18" s="17">
        <f t="shared" si="0"/>
        <v>100</v>
      </c>
    </row>
    <row r="19" spans="1:16" ht="64.5" customHeight="1" x14ac:dyDescent="0.25">
      <c r="A19" s="52"/>
      <c r="B19" s="22" t="s">
        <v>74</v>
      </c>
      <c r="C19" s="14" t="s">
        <v>86</v>
      </c>
      <c r="D19" s="15" t="s">
        <v>47</v>
      </c>
      <c r="E19" s="67"/>
      <c r="F19" s="67"/>
      <c r="G19" s="67"/>
      <c r="H19" s="67"/>
      <c r="I19" s="67"/>
      <c r="J19" s="68"/>
      <c r="K19" s="68"/>
      <c r="L19" s="68"/>
      <c r="M19" s="68"/>
      <c r="N19" s="16">
        <v>9684</v>
      </c>
      <c r="O19" s="16">
        <v>10070.299999999999</v>
      </c>
      <c r="P19" s="17">
        <f t="shared" si="0"/>
        <v>103.98905410987194</v>
      </c>
    </row>
    <row r="20" spans="1:16" ht="53.25" hidden="1" customHeight="1" x14ac:dyDescent="0.25">
      <c r="A20" s="52"/>
      <c r="B20" s="22"/>
      <c r="C20" s="14" t="s">
        <v>46</v>
      </c>
      <c r="D20" s="15" t="s">
        <v>45</v>
      </c>
      <c r="E20" s="67"/>
      <c r="F20" s="67"/>
      <c r="G20" s="67"/>
      <c r="H20" s="67"/>
      <c r="I20" s="67"/>
      <c r="J20" s="68"/>
      <c r="K20" s="68"/>
      <c r="L20" s="68"/>
      <c r="M20" s="68"/>
      <c r="N20" s="16"/>
      <c r="O20" s="16"/>
      <c r="P20" s="17"/>
    </row>
    <row r="21" spans="1:16" ht="27.75" customHeight="1" x14ac:dyDescent="0.25">
      <c r="A21" s="52"/>
      <c r="B21" s="22" t="s">
        <v>74</v>
      </c>
      <c r="C21" s="14" t="s">
        <v>85</v>
      </c>
      <c r="D21" s="14" t="s">
        <v>76</v>
      </c>
      <c r="E21" s="42"/>
      <c r="F21" s="42"/>
      <c r="G21" s="42"/>
      <c r="H21" s="42"/>
      <c r="I21" s="42"/>
      <c r="J21" s="43"/>
      <c r="K21" s="43"/>
      <c r="L21" s="43"/>
      <c r="M21" s="43"/>
      <c r="N21" s="16">
        <v>2608.1</v>
      </c>
      <c r="O21" s="16">
        <v>2712.4</v>
      </c>
      <c r="P21" s="17">
        <f t="shared" si="0"/>
        <v>103.99907978988536</v>
      </c>
    </row>
    <row r="22" spans="1:16" ht="28.5" customHeight="1" x14ac:dyDescent="0.25">
      <c r="A22" s="52"/>
      <c r="B22" s="22" t="s">
        <v>74</v>
      </c>
      <c r="C22" s="14" t="s">
        <v>84</v>
      </c>
      <c r="D22" s="15" t="s">
        <v>5</v>
      </c>
      <c r="E22" s="67"/>
      <c r="F22" s="67"/>
      <c r="G22" s="67"/>
      <c r="H22" s="67"/>
      <c r="I22" s="67"/>
      <c r="J22" s="68"/>
      <c r="K22" s="68"/>
      <c r="L22" s="68"/>
      <c r="M22" s="68"/>
      <c r="N22" s="16">
        <v>1927.9</v>
      </c>
      <c r="O22" s="16">
        <v>1946.9</v>
      </c>
      <c r="P22" s="17">
        <f t="shared" si="0"/>
        <v>100.98552829503605</v>
      </c>
    </row>
    <row r="23" spans="1:16" ht="29.25" customHeight="1" x14ac:dyDescent="0.25">
      <c r="A23" s="52"/>
      <c r="B23" s="22" t="s">
        <v>74</v>
      </c>
      <c r="C23" s="14" t="s">
        <v>83</v>
      </c>
      <c r="D23" s="15" t="s">
        <v>44</v>
      </c>
      <c r="E23" s="67"/>
      <c r="F23" s="67"/>
      <c r="G23" s="67"/>
      <c r="H23" s="67"/>
      <c r="I23" s="67"/>
      <c r="J23" s="68"/>
      <c r="K23" s="68"/>
      <c r="L23" s="68"/>
      <c r="M23" s="68"/>
      <c r="N23" s="16">
        <v>334.8</v>
      </c>
      <c r="O23" s="16">
        <v>299.2</v>
      </c>
      <c r="P23" s="17">
        <f t="shared" si="0"/>
        <v>89.366786140979684</v>
      </c>
    </row>
    <row r="24" spans="1:16" ht="62.25" customHeight="1" x14ac:dyDescent="0.25">
      <c r="A24" s="52"/>
      <c r="B24" s="22" t="s">
        <v>74</v>
      </c>
      <c r="C24" s="14" t="s">
        <v>82</v>
      </c>
      <c r="D24" s="15" t="s">
        <v>63</v>
      </c>
      <c r="E24" s="42"/>
      <c r="F24" s="42"/>
      <c r="G24" s="42"/>
      <c r="H24" s="42"/>
      <c r="I24" s="42"/>
      <c r="J24" s="43"/>
      <c r="K24" s="43"/>
      <c r="L24" s="43"/>
      <c r="M24" s="43"/>
      <c r="N24" s="16">
        <v>205</v>
      </c>
      <c r="O24" s="16">
        <v>205.2</v>
      </c>
      <c r="P24" s="17">
        <f t="shared" si="0"/>
        <v>100.09756097560975</v>
      </c>
    </row>
    <row r="25" spans="1:16" ht="48.75" customHeight="1" x14ac:dyDescent="0.25">
      <c r="A25" s="52"/>
      <c r="B25" s="22" t="s">
        <v>74</v>
      </c>
      <c r="C25" s="14" t="s">
        <v>81</v>
      </c>
      <c r="D25" s="15" t="s">
        <v>161</v>
      </c>
      <c r="E25" s="67"/>
      <c r="F25" s="67"/>
      <c r="G25" s="67"/>
      <c r="H25" s="67"/>
      <c r="I25" s="67"/>
      <c r="J25" s="68"/>
      <c r="K25" s="68"/>
      <c r="L25" s="68"/>
      <c r="M25" s="68"/>
      <c r="N25" s="16">
        <v>196.5</v>
      </c>
      <c r="O25" s="16">
        <v>196.5</v>
      </c>
      <c r="P25" s="17">
        <f t="shared" si="0"/>
        <v>100</v>
      </c>
    </row>
    <row r="26" spans="1:16" ht="39.75" customHeight="1" x14ac:dyDescent="0.25">
      <c r="A26" s="52"/>
      <c r="B26" s="22" t="s">
        <v>74</v>
      </c>
      <c r="C26" s="14" t="s">
        <v>80</v>
      </c>
      <c r="D26" s="15" t="s">
        <v>60</v>
      </c>
      <c r="E26" s="67"/>
      <c r="F26" s="67"/>
      <c r="G26" s="67"/>
      <c r="H26" s="67"/>
      <c r="I26" s="67"/>
      <c r="J26" s="68"/>
      <c r="K26" s="68"/>
      <c r="L26" s="68"/>
      <c r="M26" s="68"/>
      <c r="N26" s="16">
        <v>490.5</v>
      </c>
      <c r="O26" s="16">
        <v>836.1</v>
      </c>
      <c r="P26" s="17">
        <f t="shared" si="0"/>
        <v>170.45871559633028</v>
      </c>
    </row>
    <row r="27" spans="1:16" ht="39.75" customHeight="1" x14ac:dyDescent="0.25">
      <c r="A27" s="52"/>
      <c r="B27" s="22" t="s">
        <v>74</v>
      </c>
      <c r="C27" s="14" t="s">
        <v>77</v>
      </c>
      <c r="D27" s="15" t="s">
        <v>78</v>
      </c>
      <c r="E27" s="42"/>
      <c r="F27" s="42"/>
      <c r="G27" s="42"/>
      <c r="H27" s="42"/>
      <c r="I27" s="42"/>
      <c r="J27" s="43"/>
      <c r="K27" s="43"/>
      <c r="L27" s="43"/>
      <c r="M27" s="43"/>
      <c r="N27" s="16">
        <v>14.5</v>
      </c>
      <c r="O27" s="16">
        <v>14.5</v>
      </c>
      <c r="P27" s="17">
        <f t="shared" si="0"/>
        <v>100</v>
      </c>
    </row>
    <row r="28" spans="1:16" ht="37.5" customHeight="1" x14ac:dyDescent="0.25">
      <c r="A28" s="52"/>
      <c r="B28" s="22" t="s">
        <v>74</v>
      </c>
      <c r="C28" s="14" t="s">
        <v>79</v>
      </c>
      <c r="D28" s="15" t="s">
        <v>1</v>
      </c>
      <c r="E28" s="67"/>
      <c r="F28" s="67"/>
      <c r="G28" s="67"/>
      <c r="H28" s="67"/>
      <c r="I28" s="67"/>
      <c r="J28" s="68"/>
      <c r="K28" s="68"/>
      <c r="L28" s="68"/>
      <c r="M28" s="68"/>
      <c r="N28" s="16">
        <v>1014.8</v>
      </c>
      <c r="O28" s="16">
        <v>1098.3</v>
      </c>
      <c r="P28" s="17">
        <f t="shared" si="0"/>
        <v>108.22822230981475</v>
      </c>
    </row>
    <row r="29" spans="1:16" ht="25.5" customHeight="1" x14ac:dyDescent="0.25">
      <c r="A29" s="52"/>
      <c r="B29" s="22" t="s">
        <v>74</v>
      </c>
      <c r="C29" s="14" t="s">
        <v>169</v>
      </c>
      <c r="D29" s="15" t="s">
        <v>170</v>
      </c>
      <c r="E29" s="59"/>
      <c r="F29" s="59"/>
      <c r="G29" s="59"/>
      <c r="H29" s="59"/>
      <c r="I29" s="59"/>
      <c r="J29" s="58"/>
      <c r="K29" s="58"/>
      <c r="L29" s="58"/>
      <c r="M29" s="58"/>
      <c r="N29" s="16">
        <v>36.4</v>
      </c>
      <c r="O29" s="16">
        <v>37.5</v>
      </c>
      <c r="P29" s="17">
        <f t="shared" si="0"/>
        <v>103.02197802197803</v>
      </c>
    </row>
    <row r="30" spans="1:16" ht="27.75" customHeight="1" x14ac:dyDescent="0.25">
      <c r="A30" s="52"/>
      <c r="B30" s="22" t="s">
        <v>74</v>
      </c>
      <c r="C30" s="14" t="s">
        <v>168</v>
      </c>
      <c r="D30" s="15" t="s">
        <v>53</v>
      </c>
      <c r="E30" s="67"/>
      <c r="F30" s="67"/>
      <c r="G30" s="67"/>
      <c r="H30" s="67"/>
      <c r="I30" s="67"/>
      <c r="J30" s="68"/>
      <c r="K30" s="68"/>
      <c r="L30" s="68"/>
      <c r="M30" s="68"/>
      <c r="N30" s="16">
        <v>500</v>
      </c>
      <c r="O30" s="16">
        <v>500</v>
      </c>
      <c r="P30" s="17">
        <f t="shared" si="0"/>
        <v>100</v>
      </c>
    </row>
    <row r="31" spans="1:16" ht="33" customHeight="1" x14ac:dyDescent="0.3">
      <c r="A31" s="52"/>
      <c r="B31" s="27" t="s">
        <v>91</v>
      </c>
      <c r="C31" s="23"/>
      <c r="D31" s="18" t="s">
        <v>92</v>
      </c>
      <c r="E31" s="69"/>
      <c r="F31" s="69"/>
      <c r="G31" s="69"/>
      <c r="H31" s="69"/>
      <c r="I31" s="69"/>
      <c r="J31" s="70"/>
      <c r="K31" s="70"/>
      <c r="L31" s="70"/>
      <c r="M31" s="70"/>
      <c r="N31" s="20">
        <f>N32+N33+N34</f>
        <v>1156.0999999999999</v>
      </c>
      <c r="O31" s="20">
        <f>O32+O33+O34</f>
        <v>1142.5999999999999</v>
      </c>
      <c r="P31" s="17">
        <f t="shared" si="0"/>
        <v>98.832280944554967</v>
      </c>
    </row>
    <row r="32" spans="1:16" ht="33" customHeight="1" x14ac:dyDescent="0.25">
      <c r="A32" s="52"/>
      <c r="B32" s="22" t="s">
        <v>91</v>
      </c>
      <c r="C32" s="14" t="s">
        <v>93</v>
      </c>
      <c r="D32" s="15" t="s">
        <v>43</v>
      </c>
      <c r="E32" s="67"/>
      <c r="F32" s="67"/>
      <c r="G32" s="67"/>
      <c r="H32" s="67"/>
      <c r="I32" s="67"/>
      <c r="J32" s="68"/>
      <c r="K32" s="68"/>
      <c r="L32" s="68"/>
      <c r="M32" s="68"/>
      <c r="N32" s="16">
        <v>1000</v>
      </c>
      <c r="O32" s="16">
        <v>974.9</v>
      </c>
      <c r="P32" s="17">
        <f t="shared" si="0"/>
        <v>97.49</v>
      </c>
    </row>
    <row r="33" spans="1:16" ht="15" customHeight="1" x14ac:dyDescent="0.25">
      <c r="A33" s="52"/>
      <c r="B33" s="22" t="s">
        <v>91</v>
      </c>
      <c r="C33" s="14" t="s">
        <v>94</v>
      </c>
      <c r="D33" s="19" t="s">
        <v>54</v>
      </c>
      <c r="E33" s="67"/>
      <c r="F33" s="67"/>
      <c r="G33" s="67"/>
      <c r="H33" s="67"/>
      <c r="I33" s="67"/>
      <c r="J33" s="68"/>
      <c r="K33" s="68"/>
      <c r="L33" s="68"/>
      <c r="M33" s="68"/>
      <c r="N33" s="16">
        <v>8</v>
      </c>
      <c r="O33" s="16">
        <v>7.4</v>
      </c>
      <c r="P33" s="17">
        <f t="shared" si="0"/>
        <v>92.5</v>
      </c>
    </row>
    <row r="34" spans="1:16" ht="20.25" customHeight="1" x14ac:dyDescent="0.25">
      <c r="A34" s="52"/>
      <c r="B34" s="22" t="s">
        <v>91</v>
      </c>
      <c r="C34" s="14" t="s">
        <v>171</v>
      </c>
      <c r="D34" s="15" t="s">
        <v>42</v>
      </c>
      <c r="E34" s="67"/>
      <c r="F34" s="67"/>
      <c r="G34" s="67"/>
      <c r="H34" s="67"/>
      <c r="I34" s="67"/>
      <c r="J34" s="68"/>
      <c r="K34" s="68"/>
      <c r="L34" s="68"/>
      <c r="M34" s="68"/>
      <c r="N34" s="16">
        <v>148.1</v>
      </c>
      <c r="O34" s="16">
        <v>160.30000000000001</v>
      </c>
      <c r="P34" s="17">
        <f t="shared" si="0"/>
        <v>108.23767724510466</v>
      </c>
    </row>
    <row r="35" spans="1:16" ht="24.75" customHeight="1" x14ac:dyDescent="0.3">
      <c r="A35" s="52"/>
      <c r="B35" s="27" t="s">
        <v>95</v>
      </c>
      <c r="C35" s="23"/>
      <c r="D35" s="18" t="s">
        <v>102</v>
      </c>
      <c r="E35" s="69"/>
      <c r="F35" s="69"/>
      <c r="G35" s="69"/>
      <c r="H35" s="69"/>
      <c r="I35" s="69"/>
      <c r="J35" s="70"/>
      <c r="K35" s="70"/>
      <c r="L35" s="70"/>
      <c r="M35" s="70"/>
      <c r="N35" s="20">
        <f>SUM(N36:N61)</f>
        <v>3915939.4999999995</v>
      </c>
      <c r="O35" s="20">
        <f>SUM(O36:O61)</f>
        <v>3736316.8</v>
      </c>
      <c r="P35" s="21">
        <f t="shared" si="0"/>
        <v>95.413036897020504</v>
      </c>
    </row>
    <row r="36" spans="1:16" ht="42" customHeight="1" x14ac:dyDescent="0.25">
      <c r="A36" s="52"/>
      <c r="B36" s="22" t="s">
        <v>95</v>
      </c>
      <c r="C36" s="14" t="s">
        <v>96</v>
      </c>
      <c r="D36" s="15" t="s">
        <v>41</v>
      </c>
      <c r="E36" s="67"/>
      <c r="F36" s="67"/>
      <c r="G36" s="67"/>
      <c r="H36" s="67"/>
      <c r="I36" s="67"/>
      <c r="J36" s="68"/>
      <c r="K36" s="68"/>
      <c r="L36" s="68"/>
      <c r="M36" s="68"/>
      <c r="N36" s="16">
        <v>2336.9</v>
      </c>
      <c r="O36" s="16">
        <v>2257.1999999999998</v>
      </c>
      <c r="P36" s="17">
        <f t="shared" si="0"/>
        <v>96.58949890881081</v>
      </c>
    </row>
    <row r="37" spans="1:16" ht="29.25" customHeight="1" x14ac:dyDescent="0.25">
      <c r="A37" s="52"/>
      <c r="B37" s="22" t="s">
        <v>95</v>
      </c>
      <c r="C37" s="14" t="s">
        <v>97</v>
      </c>
      <c r="D37" s="15" t="s">
        <v>40</v>
      </c>
      <c r="E37" s="67"/>
      <c r="F37" s="67"/>
      <c r="G37" s="67"/>
      <c r="H37" s="67"/>
      <c r="I37" s="67"/>
      <c r="J37" s="68"/>
      <c r="K37" s="68"/>
      <c r="L37" s="68"/>
      <c r="M37" s="68"/>
      <c r="N37" s="16">
        <v>0</v>
      </c>
      <c r="O37" s="16">
        <v>-0.4</v>
      </c>
      <c r="P37" s="17"/>
    </row>
    <row r="38" spans="1:16" ht="24" customHeight="1" x14ac:dyDescent="0.25">
      <c r="A38" s="52"/>
      <c r="B38" s="22" t="s">
        <v>95</v>
      </c>
      <c r="C38" s="14" t="s">
        <v>197</v>
      </c>
      <c r="D38" s="15" t="s">
        <v>39</v>
      </c>
      <c r="E38" s="67"/>
      <c r="F38" s="67"/>
      <c r="G38" s="67"/>
      <c r="H38" s="67"/>
      <c r="I38" s="67"/>
      <c r="J38" s="68"/>
      <c r="K38" s="68"/>
      <c r="L38" s="68"/>
      <c r="M38" s="68"/>
      <c r="N38" s="16">
        <v>1060762.3999999999</v>
      </c>
      <c r="O38" s="16">
        <v>1060762.3999999999</v>
      </c>
      <c r="P38" s="17">
        <f t="shared" si="0"/>
        <v>100</v>
      </c>
    </row>
    <row r="39" spans="1:16" ht="25.5" customHeight="1" x14ac:dyDescent="0.25">
      <c r="A39" s="52"/>
      <c r="B39" s="22" t="s">
        <v>95</v>
      </c>
      <c r="C39" s="14" t="s">
        <v>196</v>
      </c>
      <c r="D39" s="15" t="s">
        <v>38</v>
      </c>
      <c r="E39" s="67"/>
      <c r="F39" s="67"/>
      <c r="G39" s="67"/>
      <c r="H39" s="67"/>
      <c r="I39" s="67"/>
      <c r="J39" s="68"/>
      <c r="K39" s="68"/>
      <c r="L39" s="68"/>
      <c r="M39" s="68"/>
      <c r="N39" s="16">
        <v>188017.6</v>
      </c>
      <c r="O39" s="16">
        <v>188017.6</v>
      </c>
      <c r="P39" s="17">
        <f t="shared" si="0"/>
        <v>100</v>
      </c>
    </row>
    <row r="40" spans="1:16" ht="19.5" customHeight="1" x14ac:dyDescent="0.25">
      <c r="A40" s="52"/>
      <c r="B40" s="22" t="s">
        <v>95</v>
      </c>
      <c r="C40" s="14" t="s">
        <v>195</v>
      </c>
      <c r="D40" s="15" t="s">
        <v>172</v>
      </c>
      <c r="E40" s="59"/>
      <c r="F40" s="59"/>
      <c r="G40" s="59"/>
      <c r="H40" s="59"/>
      <c r="I40" s="59"/>
      <c r="J40" s="58"/>
      <c r="K40" s="58"/>
      <c r="L40" s="58"/>
      <c r="M40" s="58"/>
      <c r="N40" s="16">
        <v>44555.5</v>
      </c>
      <c r="O40" s="16">
        <v>44555.5</v>
      </c>
      <c r="P40" s="17">
        <f t="shared" si="0"/>
        <v>100</v>
      </c>
    </row>
    <row r="41" spans="1:16" ht="51" customHeight="1" x14ac:dyDescent="0.25">
      <c r="A41" s="52"/>
      <c r="B41" s="22" t="s">
        <v>95</v>
      </c>
      <c r="C41" s="14" t="s">
        <v>194</v>
      </c>
      <c r="D41" s="15" t="s">
        <v>98</v>
      </c>
      <c r="E41" s="42"/>
      <c r="F41" s="42"/>
      <c r="G41" s="42"/>
      <c r="H41" s="42"/>
      <c r="I41" s="42"/>
      <c r="J41" s="43"/>
      <c r="K41" s="43"/>
      <c r="L41" s="43"/>
      <c r="M41" s="43"/>
      <c r="N41" s="16">
        <v>57443.9</v>
      </c>
      <c r="O41" s="16">
        <v>57443.9</v>
      </c>
      <c r="P41" s="17">
        <f t="shared" si="0"/>
        <v>100</v>
      </c>
    </row>
    <row r="42" spans="1:16" ht="39.75" customHeight="1" x14ac:dyDescent="0.25">
      <c r="A42" s="52"/>
      <c r="B42" s="22" t="s">
        <v>95</v>
      </c>
      <c r="C42" s="14" t="s">
        <v>193</v>
      </c>
      <c r="D42" s="24" t="s">
        <v>55</v>
      </c>
      <c r="E42" s="67"/>
      <c r="F42" s="67"/>
      <c r="G42" s="67"/>
      <c r="H42" s="67"/>
      <c r="I42" s="67"/>
      <c r="J42" s="68"/>
      <c r="K42" s="68"/>
      <c r="L42" s="68"/>
      <c r="M42" s="68"/>
      <c r="N42" s="16">
        <v>260423.6</v>
      </c>
      <c r="O42" s="16">
        <v>102145.8</v>
      </c>
      <c r="P42" s="17">
        <f t="shared" si="0"/>
        <v>39.222942928367473</v>
      </c>
    </row>
    <row r="43" spans="1:16" ht="33" customHeight="1" x14ac:dyDescent="0.25">
      <c r="A43" s="52"/>
      <c r="B43" s="22" t="s">
        <v>95</v>
      </c>
      <c r="C43" s="14" t="s">
        <v>192</v>
      </c>
      <c r="D43" s="24" t="s">
        <v>162</v>
      </c>
      <c r="E43" s="51"/>
      <c r="F43" s="51"/>
      <c r="G43" s="51"/>
      <c r="H43" s="51"/>
      <c r="I43" s="51"/>
      <c r="J43" s="50"/>
      <c r="K43" s="50"/>
      <c r="L43" s="50"/>
      <c r="M43" s="50"/>
      <c r="N43" s="16">
        <v>1476.6</v>
      </c>
      <c r="O43" s="16">
        <v>1476.6</v>
      </c>
      <c r="P43" s="17">
        <f t="shared" si="0"/>
        <v>100</v>
      </c>
    </row>
    <row r="44" spans="1:16" ht="26.25" customHeight="1" x14ac:dyDescent="0.25">
      <c r="A44" s="52"/>
      <c r="B44" s="22" t="s">
        <v>95</v>
      </c>
      <c r="C44" s="14" t="s">
        <v>191</v>
      </c>
      <c r="D44" s="24" t="s">
        <v>99</v>
      </c>
      <c r="E44" s="42"/>
      <c r="F44" s="42"/>
      <c r="G44" s="42"/>
      <c r="H44" s="42"/>
      <c r="I44" s="42"/>
      <c r="J44" s="43"/>
      <c r="K44" s="43"/>
      <c r="L44" s="43"/>
      <c r="M44" s="43"/>
      <c r="N44" s="16">
        <v>50.7</v>
      </c>
      <c r="O44" s="16">
        <v>50.7</v>
      </c>
      <c r="P44" s="17">
        <f t="shared" si="0"/>
        <v>100</v>
      </c>
    </row>
    <row r="45" spans="1:16" ht="51.75" customHeight="1" x14ac:dyDescent="0.25">
      <c r="A45" s="52"/>
      <c r="B45" s="22" t="s">
        <v>95</v>
      </c>
      <c r="C45" s="14" t="s">
        <v>190</v>
      </c>
      <c r="D45" s="24" t="s">
        <v>100</v>
      </c>
      <c r="E45" s="42"/>
      <c r="F45" s="42"/>
      <c r="G45" s="42"/>
      <c r="H45" s="42"/>
      <c r="I45" s="42"/>
      <c r="J45" s="43"/>
      <c r="K45" s="43"/>
      <c r="L45" s="43"/>
      <c r="M45" s="43"/>
      <c r="N45" s="16">
        <v>16816.099999999999</v>
      </c>
      <c r="O45" s="16">
        <v>16816.099999999999</v>
      </c>
      <c r="P45" s="17">
        <f t="shared" si="0"/>
        <v>100</v>
      </c>
    </row>
    <row r="46" spans="1:16" ht="15.75" customHeight="1" x14ac:dyDescent="0.25">
      <c r="A46" s="52"/>
      <c r="B46" s="22" t="s">
        <v>95</v>
      </c>
      <c r="C46" s="14" t="s">
        <v>189</v>
      </c>
      <c r="D46" s="15" t="s">
        <v>37</v>
      </c>
      <c r="E46" s="67"/>
      <c r="F46" s="67"/>
      <c r="G46" s="67"/>
      <c r="H46" s="67"/>
      <c r="I46" s="67"/>
      <c r="J46" s="68"/>
      <c r="K46" s="68"/>
      <c r="L46" s="68"/>
      <c r="M46" s="68"/>
      <c r="N46" s="16">
        <v>397750.7</v>
      </c>
      <c r="O46" s="16">
        <v>389867.5</v>
      </c>
      <c r="P46" s="17">
        <f t="shared" si="0"/>
        <v>98.01805502793583</v>
      </c>
    </row>
    <row r="47" spans="1:16" ht="46.5" hidden="1" customHeight="1" x14ac:dyDescent="0.25">
      <c r="A47" s="52"/>
      <c r="B47" s="22"/>
      <c r="C47" s="14" t="s">
        <v>33</v>
      </c>
      <c r="D47" s="15" t="s">
        <v>32</v>
      </c>
      <c r="E47" s="67"/>
      <c r="F47" s="67"/>
      <c r="G47" s="67"/>
      <c r="H47" s="67"/>
      <c r="I47" s="67"/>
      <c r="J47" s="68"/>
      <c r="K47" s="68"/>
      <c r="L47" s="68"/>
      <c r="M47" s="68"/>
      <c r="N47" s="16"/>
      <c r="O47" s="16"/>
      <c r="P47" s="17" t="e">
        <f t="shared" si="0"/>
        <v>#DIV/0!</v>
      </c>
    </row>
    <row r="48" spans="1:16" ht="39.75" customHeight="1" x14ac:dyDescent="0.25">
      <c r="A48" s="52"/>
      <c r="B48" s="22" t="s">
        <v>95</v>
      </c>
      <c r="C48" s="14" t="s">
        <v>188</v>
      </c>
      <c r="D48" s="15" t="s">
        <v>31</v>
      </c>
      <c r="E48" s="67"/>
      <c r="F48" s="67"/>
      <c r="G48" s="67"/>
      <c r="H48" s="67"/>
      <c r="I48" s="67"/>
      <c r="J48" s="68"/>
      <c r="K48" s="68"/>
      <c r="L48" s="68"/>
      <c r="M48" s="68"/>
      <c r="N48" s="16">
        <v>1642675.2</v>
      </c>
      <c r="O48" s="16">
        <v>1641276.7</v>
      </c>
      <c r="P48" s="17">
        <f t="shared" si="0"/>
        <v>99.914864484470215</v>
      </c>
    </row>
    <row r="49" spans="1:16" ht="38.25" customHeight="1" x14ac:dyDescent="0.25">
      <c r="A49" s="52"/>
      <c r="B49" s="22" t="s">
        <v>95</v>
      </c>
      <c r="C49" s="14" t="s">
        <v>187</v>
      </c>
      <c r="D49" s="15" t="s">
        <v>65</v>
      </c>
      <c r="E49" s="42"/>
      <c r="F49" s="42"/>
      <c r="G49" s="42"/>
      <c r="H49" s="42"/>
      <c r="I49" s="42"/>
      <c r="J49" s="43"/>
      <c r="K49" s="43"/>
      <c r="L49" s="43"/>
      <c r="M49" s="43"/>
      <c r="N49" s="16">
        <v>23270.3</v>
      </c>
      <c r="O49" s="16">
        <v>23270.3</v>
      </c>
      <c r="P49" s="17">
        <f t="shared" si="0"/>
        <v>100</v>
      </c>
    </row>
    <row r="50" spans="1:16" ht="53.25" customHeight="1" x14ac:dyDescent="0.25">
      <c r="A50" s="52"/>
      <c r="B50" s="22" t="s">
        <v>95</v>
      </c>
      <c r="C50" s="14" t="s">
        <v>186</v>
      </c>
      <c r="D50" s="15" t="s">
        <v>101</v>
      </c>
      <c r="E50" s="67"/>
      <c r="F50" s="67"/>
      <c r="G50" s="67"/>
      <c r="H50" s="67"/>
      <c r="I50" s="67"/>
      <c r="J50" s="68"/>
      <c r="K50" s="68"/>
      <c r="L50" s="68"/>
      <c r="M50" s="68"/>
      <c r="N50" s="16">
        <v>13372.1</v>
      </c>
      <c r="O50" s="16">
        <v>12714.9</v>
      </c>
      <c r="P50" s="17">
        <f t="shared" ref="P50:P86" si="1">O50/N50*100</f>
        <v>95.085289520718504</v>
      </c>
    </row>
    <row r="51" spans="1:16" ht="36.75" customHeight="1" x14ac:dyDescent="0.25">
      <c r="A51" s="52"/>
      <c r="B51" s="22" t="s">
        <v>95</v>
      </c>
      <c r="C51" s="14" t="s">
        <v>185</v>
      </c>
      <c r="D51" s="15" t="s">
        <v>34</v>
      </c>
      <c r="E51" s="42"/>
      <c r="F51" s="42"/>
      <c r="G51" s="42"/>
      <c r="H51" s="42"/>
      <c r="I51" s="42"/>
      <c r="J51" s="43"/>
      <c r="K51" s="43"/>
      <c r="L51" s="43"/>
      <c r="M51" s="43"/>
      <c r="N51" s="16">
        <v>2395.3000000000002</v>
      </c>
      <c r="O51" s="16">
        <v>2395.3000000000002</v>
      </c>
      <c r="P51" s="17">
        <f t="shared" si="1"/>
        <v>100</v>
      </c>
    </row>
    <row r="52" spans="1:16" ht="54.75" customHeight="1" x14ac:dyDescent="0.25">
      <c r="A52" s="52"/>
      <c r="B52" s="22" t="s">
        <v>95</v>
      </c>
      <c r="C52" s="14" t="s">
        <v>184</v>
      </c>
      <c r="D52" s="15" t="s">
        <v>35</v>
      </c>
      <c r="E52" s="42"/>
      <c r="F52" s="42"/>
      <c r="G52" s="42"/>
      <c r="H52" s="42"/>
      <c r="I52" s="42"/>
      <c r="J52" s="43"/>
      <c r="K52" s="43"/>
      <c r="L52" s="43"/>
      <c r="M52" s="43"/>
      <c r="N52" s="16">
        <v>11.4</v>
      </c>
      <c r="O52" s="16">
        <v>11.4</v>
      </c>
      <c r="P52" s="17">
        <f t="shared" si="1"/>
        <v>100</v>
      </c>
    </row>
    <row r="53" spans="1:16" ht="63" customHeight="1" x14ac:dyDescent="0.25">
      <c r="A53" s="52"/>
      <c r="B53" s="22" t="s">
        <v>95</v>
      </c>
      <c r="C53" s="14" t="s">
        <v>183</v>
      </c>
      <c r="D53" s="15" t="s">
        <v>30</v>
      </c>
      <c r="E53" s="42"/>
      <c r="F53" s="42"/>
      <c r="G53" s="42"/>
      <c r="H53" s="42"/>
      <c r="I53" s="42"/>
      <c r="J53" s="43"/>
      <c r="K53" s="43"/>
      <c r="L53" s="43"/>
      <c r="M53" s="43"/>
      <c r="N53" s="16">
        <v>1776.4</v>
      </c>
      <c r="O53" s="60">
        <v>1776.3</v>
      </c>
      <c r="P53" s="17">
        <f t="shared" si="1"/>
        <v>99.994370637243861</v>
      </c>
    </row>
    <row r="54" spans="1:16" ht="63" customHeight="1" x14ac:dyDescent="0.25">
      <c r="A54" s="52"/>
      <c r="B54" s="22" t="s">
        <v>95</v>
      </c>
      <c r="C54" s="14" t="s">
        <v>173</v>
      </c>
      <c r="D54" s="15" t="s">
        <v>174</v>
      </c>
      <c r="E54" s="59"/>
      <c r="F54" s="59"/>
      <c r="G54" s="59"/>
      <c r="H54" s="59"/>
      <c r="I54" s="59"/>
      <c r="J54" s="58"/>
      <c r="K54" s="58"/>
      <c r="L54" s="58"/>
      <c r="M54" s="58"/>
      <c r="N54" s="16">
        <v>888.2</v>
      </c>
      <c r="O54" s="16">
        <v>888.2</v>
      </c>
      <c r="P54" s="17">
        <f t="shared" si="1"/>
        <v>100</v>
      </c>
    </row>
    <row r="55" spans="1:16" ht="29.25" customHeight="1" x14ac:dyDescent="0.25">
      <c r="A55" s="52"/>
      <c r="B55" s="22" t="s">
        <v>95</v>
      </c>
      <c r="C55" s="14" t="s">
        <v>182</v>
      </c>
      <c r="D55" s="15" t="s">
        <v>36</v>
      </c>
      <c r="E55" s="42"/>
      <c r="F55" s="42"/>
      <c r="G55" s="42"/>
      <c r="H55" s="42"/>
      <c r="I55" s="42"/>
      <c r="J55" s="43"/>
      <c r="K55" s="43"/>
      <c r="L55" s="43"/>
      <c r="M55" s="43"/>
      <c r="N55" s="16">
        <v>6778.2</v>
      </c>
      <c r="O55" s="16">
        <v>6778.2</v>
      </c>
      <c r="P55" s="17">
        <f t="shared" si="1"/>
        <v>100</v>
      </c>
    </row>
    <row r="56" spans="1:16" ht="62.25" customHeight="1" x14ac:dyDescent="0.25">
      <c r="A56" s="52"/>
      <c r="B56" s="22" t="s">
        <v>95</v>
      </c>
      <c r="C56" s="14" t="s">
        <v>181</v>
      </c>
      <c r="D56" s="15" t="s">
        <v>29</v>
      </c>
      <c r="E56" s="67"/>
      <c r="F56" s="67"/>
      <c r="G56" s="67"/>
      <c r="H56" s="67"/>
      <c r="I56" s="67"/>
      <c r="J56" s="68"/>
      <c r="K56" s="68"/>
      <c r="L56" s="68"/>
      <c r="M56" s="68"/>
      <c r="N56" s="16">
        <v>46741.3</v>
      </c>
      <c r="O56" s="16">
        <v>46272.2</v>
      </c>
      <c r="P56" s="17">
        <f t="shared" si="1"/>
        <v>98.996390772186473</v>
      </c>
    </row>
    <row r="57" spans="1:16" ht="53.25" customHeight="1" x14ac:dyDescent="0.25">
      <c r="A57" s="52"/>
      <c r="B57" s="22" t="s">
        <v>95</v>
      </c>
      <c r="C57" s="14" t="s">
        <v>175</v>
      </c>
      <c r="D57" s="15" t="s">
        <v>176</v>
      </c>
      <c r="E57" s="59"/>
      <c r="F57" s="59"/>
      <c r="G57" s="59"/>
      <c r="H57" s="59"/>
      <c r="I57" s="59"/>
      <c r="J57" s="58"/>
      <c r="K57" s="58"/>
      <c r="L57" s="58"/>
      <c r="M57" s="58"/>
      <c r="N57" s="16">
        <v>3238.9</v>
      </c>
      <c r="O57" s="16">
        <v>3238.9</v>
      </c>
      <c r="P57" s="17">
        <f t="shared" si="1"/>
        <v>100</v>
      </c>
    </row>
    <row r="58" spans="1:16" ht="24.75" customHeight="1" x14ac:dyDescent="0.25">
      <c r="A58" s="52"/>
      <c r="B58" s="22" t="s">
        <v>95</v>
      </c>
      <c r="C58" s="14" t="s">
        <v>180</v>
      </c>
      <c r="D58" s="15" t="s">
        <v>28</v>
      </c>
      <c r="E58" s="67"/>
      <c r="F58" s="67"/>
      <c r="G58" s="67"/>
      <c r="H58" s="67"/>
      <c r="I58" s="67"/>
      <c r="J58" s="68"/>
      <c r="K58" s="68"/>
      <c r="L58" s="68"/>
      <c r="M58" s="68"/>
      <c r="N58" s="16">
        <v>160071.4</v>
      </c>
      <c r="O58" s="16">
        <v>149214.70000000001</v>
      </c>
      <c r="P58" s="17">
        <f t="shared" si="1"/>
        <v>93.217589150841448</v>
      </c>
    </row>
    <row r="59" spans="1:16" ht="55.5" hidden="1" customHeight="1" x14ac:dyDescent="0.25">
      <c r="A59" s="52"/>
      <c r="B59" s="22"/>
      <c r="C59" s="14" t="s">
        <v>27</v>
      </c>
      <c r="D59" s="15" t="s">
        <v>26</v>
      </c>
      <c r="E59" s="67"/>
      <c r="F59" s="67"/>
      <c r="G59" s="67"/>
      <c r="H59" s="67"/>
      <c r="I59" s="67"/>
      <c r="J59" s="68"/>
      <c r="K59" s="68"/>
      <c r="L59" s="68"/>
      <c r="M59" s="68"/>
      <c r="N59" s="16"/>
      <c r="O59" s="16"/>
      <c r="P59" s="17" t="e">
        <f t="shared" si="1"/>
        <v>#DIV/0!</v>
      </c>
    </row>
    <row r="60" spans="1:16" ht="42" customHeight="1" x14ac:dyDescent="0.25">
      <c r="A60" s="52"/>
      <c r="B60" s="22" t="s">
        <v>95</v>
      </c>
      <c r="C60" s="14" t="s">
        <v>177</v>
      </c>
      <c r="D60" s="15" t="s">
        <v>178</v>
      </c>
      <c r="E60" s="59"/>
      <c r="F60" s="59"/>
      <c r="G60" s="59"/>
      <c r="H60" s="59"/>
      <c r="I60" s="59"/>
      <c r="J60" s="58"/>
      <c r="K60" s="58"/>
      <c r="L60" s="58"/>
      <c r="M60" s="58"/>
      <c r="N60" s="16">
        <v>300</v>
      </c>
      <c r="O60" s="16">
        <v>300</v>
      </c>
      <c r="P60" s="17">
        <f t="shared" si="1"/>
        <v>100</v>
      </c>
    </row>
    <row r="61" spans="1:16" ht="41.25" customHeight="1" x14ac:dyDescent="0.25">
      <c r="A61" s="52"/>
      <c r="B61" s="22" t="s">
        <v>95</v>
      </c>
      <c r="C61" s="14" t="s">
        <v>179</v>
      </c>
      <c r="D61" s="15" t="s">
        <v>25</v>
      </c>
      <c r="E61" s="67"/>
      <c r="F61" s="67"/>
      <c r="G61" s="67"/>
      <c r="H61" s="67"/>
      <c r="I61" s="67"/>
      <c r="J61" s="68"/>
      <c r="K61" s="68"/>
      <c r="L61" s="68"/>
      <c r="M61" s="68"/>
      <c r="N61" s="25">
        <v>-15213.2</v>
      </c>
      <c r="O61" s="25">
        <v>-15213.2</v>
      </c>
      <c r="P61" s="17">
        <f t="shared" si="1"/>
        <v>100</v>
      </c>
    </row>
    <row r="62" spans="1:16" ht="33" customHeight="1" x14ac:dyDescent="0.3">
      <c r="A62" s="52"/>
      <c r="B62" s="27" t="s">
        <v>103</v>
      </c>
      <c r="C62" s="23"/>
      <c r="D62" s="18" t="s">
        <v>104</v>
      </c>
      <c r="E62" s="69"/>
      <c r="F62" s="69"/>
      <c r="G62" s="69"/>
      <c r="H62" s="69"/>
      <c r="I62" s="69"/>
      <c r="J62" s="70"/>
      <c r="K62" s="70"/>
      <c r="L62" s="70"/>
      <c r="M62" s="70"/>
      <c r="N62" s="20">
        <f>N63+N64+N65+N66</f>
        <v>860</v>
      </c>
      <c r="O62" s="20">
        <f>O63+O64+O65+O66</f>
        <v>986.40000000000009</v>
      </c>
      <c r="P62" s="21">
        <f t="shared" si="1"/>
        <v>114.69767441860466</v>
      </c>
    </row>
    <row r="63" spans="1:16" ht="26.25" customHeight="1" x14ac:dyDescent="0.25">
      <c r="A63" s="52"/>
      <c r="B63" s="22" t="s">
        <v>103</v>
      </c>
      <c r="C63" s="14" t="s">
        <v>116</v>
      </c>
      <c r="D63" s="15" t="s">
        <v>24</v>
      </c>
      <c r="E63" s="67"/>
      <c r="F63" s="67"/>
      <c r="G63" s="67"/>
      <c r="H63" s="67"/>
      <c r="I63" s="67"/>
      <c r="J63" s="68"/>
      <c r="K63" s="68"/>
      <c r="L63" s="68"/>
      <c r="M63" s="68"/>
      <c r="N63" s="16">
        <v>318</v>
      </c>
      <c r="O63" s="16">
        <v>318</v>
      </c>
      <c r="P63" s="17">
        <f t="shared" si="1"/>
        <v>100</v>
      </c>
    </row>
    <row r="64" spans="1:16" ht="39" customHeight="1" x14ac:dyDescent="0.25">
      <c r="A64" s="52"/>
      <c r="B64" s="22" t="s">
        <v>103</v>
      </c>
      <c r="C64" s="14" t="s">
        <v>115</v>
      </c>
      <c r="D64" s="15" t="s">
        <v>23</v>
      </c>
      <c r="E64" s="67"/>
      <c r="F64" s="67"/>
      <c r="G64" s="67"/>
      <c r="H64" s="67"/>
      <c r="I64" s="67"/>
      <c r="J64" s="68"/>
      <c r="K64" s="68"/>
      <c r="L64" s="68"/>
      <c r="M64" s="68"/>
      <c r="N64" s="16">
        <v>2</v>
      </c>
      <c r="O64" s="16">
        <v>2</v>
      </c>
      <c r="P64" s="17">
        <f t="shared" si="1"/>
        <v>100</v>
      </c>
    </row>
    <row r="65" spans="1:16" ht="50.25" customHeight="1" x14ac:dyDescent="0.25">
      <c r="A65" s="52"/>
      <c r="B65" s="22" t="s">
        <v>103</v>
      </c>
      <c r="C65" s="14" t="s">
        <v>114</v>
      </c>
      <c r="D65" s="15" t="s">
        <v>6</v>
      </c>
      <c r="E65" s="67"/>
      <c r="F65" s="67"/>
      <c r="G65" s="67"/>
      <c r="H65" s="67"/>
      <c r="I65" s="67"/>
      <c r="J65" s="68"/>
      <c r="K65" s="68"/>
      <c r="L65" s="68"/>
      <c r="M65" s="68"/>
      <c r="N65" s="16">
        <v>140</v>
      </c>
      <c r="O65" s="16">
        <v>144.69999999999999</v>
      </c>
      <c r="P65" s="17">
        <f t="shared" si="1"/>
        <v>103.35714285714286</v>
      </c>
    </row>
    <row r="66" spans="1:16" ht="38.25" customHeight="1" x14ac:dyDescent="0.25">
      <c r="A66" s="52"/>
      <c r="B66" s="22" t="s">
        <v>103</v>
      </c>
      <c r="C66" s="14" t="s">
        <v>79</v>
      </c>
      <c r="D66" s="15" t="s">
        <v>1</v>
      </c>
      <c r="E66" s="67"/>
      <c r="F66" s="67"/>
      <c r="G66" s="67"/>
      <c r="H66" s="67"/>
      <c r="I66" s="67"/>
      <c r="J66" s="68"/>
      <c r="K66" s="68"/>
      <c r="L66" s="68"/>
      <c r="M66" s="68"/>
      <c r="N66" s="16">
        <v>400</v>
      </c>
      <c r="O66" s="16">
        <v>521.70000000000005</v>
      </c>
      <c r="P66" s="17">
        <f t="shared" si="1"/>
        <v>130.42500000000001</v>
      </c>
    </row>
    <row r="67" spans="1:16" ht="40.5" customHeight="1" x14ac:dyDescent="0.3">
      <c r="A67" s="52"/>
      <c r="B67" s="27" t="s">
        <v>108</v>
      </c>
      <c r="C67" s="23"/>
      <c r="D67" s="18" t="s">
        <v>107</v>
      </c>
      <c r="E67" s="69"/>
      <c r="F67" s="69"/>
      <c r="G67" s="69"/>
      <c r="H67" s="69"/>
      <c r="I67" s="69"/>
      <c r="J67" s="70"/>
      <c r="K67" s="70"/>
      <c r="L67" s="70"/>
      <c r="M67" s="70"/>
      <c r="N67" s="20">
        <f>N68+N70+N69</f>
        <v>500</v>
      </c>
      <c r="O67" s="20">
        <f>O68+O70+O69</f>
        <v>406</v>
      </c>
      <c r="P67" s="21">
        <f t="shared" si="1"/>
        <v>81.2</v>
      </c>
    </row>
    <row r="68" spans="1:16" ht="54" customHeight="1" x14ac:dyDescent="0.25">
      <c r="A68" s="52"/>
      <c r="B68" s="22" t="s">
        <v>108</v>
      </c>
      <c r="C68" s="14" t="s">
        <v>113</v>
      </c>
      <c r="D68" s="61" t="s">
        <v>8</v>
      </c>
      <c r="E68" s="67"/>
      <c r="F68" s="67"/>
      <c r="G68" s="67"/>
      <c r="H68" s="67"/>
      <c r="I68" s="67"/>
      <c r="J68" s="68"/>
      <c r="K68" s="68"/>
      <c r="L68" s="68"/>
      <c r="M68" s="68"/>
      <c r="N68" s="16">
        <v>170</v>
      </c>
      <c r="O68" s="16">
        <v>19</v>
      </c>
      <c r="P68" s="17">
        <f t="shared" si="1"/>
        <v>11.176470588235295</v>
      </c>
    </row>
    <row r="69" spans="1:16" ht="38.25" customHeight="1" x14ac:dyDescent="0.25">
      <c r="A69" s="52"/>
      <c r="B69" s="22" t="s">
        <v>108</v>
      </c>
      <c r="C69" s="14" t="s">
        <v>163</v>
      </c>
      <c r="D69" s="57" t="s">
        <v>164</v>
      </c>
      <c r="E69" s="51"/>
      <c r="F69" s="51"/>
      <c r="G69" s="51"/>
      <c r="H69" s="51"/>
      <c r="I69" s="51"/>
      <c r="J69" s="50"/>
      <c r="K69" s="50"/>
      <c r="L69" s="50"/>
      <c r="M69" s="50"/>
      <c r="N69" s="16">
        <v>330</v>
      </c>
      <c r="O69" s="16">
        <v>327</v>
      </c>
      <c r="P69" s="17">
        <f t="shared" si="1"/>
        <v>99.090909090909093</v>
      </c>
    </row>
    <row r="70" spans="1:16" ht="65.25" customHeight="1" x14ac:dyDescent="0.25">
      <c r="A70" s="52"/>
      <c r="B70" s="22" t="s">
        <v>108</v>
      </c>
      <c r="C70" s="14" t="s">
        <v>114</v>
      </c>
      <c r="D70" s="62" t="s">
        <v>6</v>
      </c>
      <c r="E70" s="67"/>
      <c r="F70" s="67"/>
      <c r="G70" s="67"/>
      <c r="H70" s="67"/>
      <c r="I70" s="67"/>
      <c r="J70" s="68"/>
      <c r="K70" s="68"/>
      <c r="L70" s="68"/>
      <c r="M70" s="68"/>
      <c r="N70" s="16">
        <v>0</v>
      </c>
      <c r="O70" s="16">
        <v>60</v>
      </c>
      <c r="P70" s="17"/>
    </row>
    <row r="71" spans="1:16" ht="39" hidden="1" customHeight="1" x14ac:dyDescent="0.25">
      <c r="A71" s="52"/>
      <c r="B71" s="22"/>
      <c r="C71" s="14" t="s">
        <v>61</v>
      </c>
      <c r="D71" s="15" t="s">
        <v>1</v>
      </c>
      <c r="E71" s="42"/>
      <c r="F71" s="42"/>
      <c r="G71" s="42"/>
      <c r="H71" s="42"/>
      <c r="I71" s="42"/>
      <c r="J71" s="43"/>
      <c r="K71" s="43"/>
      <c r="L71" s="43"/>
      <c r="M71" s="43"/>
      <c r="N71" s="16"/>
      <c r="O71" s="16"/>
      <c r="P71" s="17" t="e">
        <f t="shared" si="1"/>
        <v>#DIV/0!</v>
      </c>
    </row>
    <row r="72" spans="1:16" ht="26.25" customHeight="1" x14ac:dyDescent="0.25">
      <c r="A72" s="52"/>
      <c r="B72" s="27" t="s">
        <v>110</v>
      </c>
      <c r="C72" s="23"/>
      <c r="D72" s="18" t="s">
        <v>112</v>
      </c>
      <c r="E72" s="71"/>
      <c r="F72" s="71"/>
      <c r="G72" s="71"/>
      <c r="H72" s="71"/>
      <c r="I72" s="71"/>
      <c r="J72" s="72"/>
      <c r="K72" s="72"/>
      <c r="L72" s="72"/>
      <c r="M72" s="72"/>
      <c r="N72" s="20">
        <f>N73</f>
        <v>3</v>
      </c>
      <c r="O72" s="20">
        <f>O73</f>
        <v>3</v>
      </c>
      <c r="P72" s="17">
        <f t="shared" si="1"/>
        <v>100</v>
      </c>
    </row>
    <row r="73" spans="1:16" ht="51" customHeight="1" x14ac:dyDescent="0.25">
      <c r="A73" s="52"/>
      <c r="B73" s="22" t="s">
        <v>110</v>
      </c>
      <c r="C73" s="14" t="s">
        <v>111</v>
      </c>
      <c r="D73" s="15" t="s">
        <v>22</v>
      </c>
      <c r="E73" s="67"/>
      <c r="F73" s="67"/>
      <c r="G73" s="67"/>
      <c r="H73" s="67"/>
      <c r="I73" s="67"/>
      <c r="J73" s="68"/>
      <c r="K73" s="68"/>
      <c r="L73" s="68"/>
      <c r="M73" s="68"/>
      <c r="N73" s="16">
        <v>3</v>
      </c>
      <c r="O73" s="16">
        <v>3</v>
      </c>
      <c r="P73" s="17">
        <f t="shared" si="1"/>
        <v>100</v>
      </c>
    </row>
    <row r="74" spans="1:16" ht="45" customHeight="1" x14ac:dyDescent="0.25">
      <c r="A74" s="52"/>
      <c r="B74" s="27" t="s">
        <v>117</v>
      </c>
      <c r="C74" s="23"/>
      <c r="D74" s="18" t="s">
        <v>118</v>
      </c>
      <c r="E74" s="71"/>
      <c r="F74" s="71"/>
      <c r="G74" s="71"/>
      <c r="H74" s="71"/>
      <c r="I74" s="71"/>
      <c r="J74" s="72"/>
      <c r="K74" s="72"/>
      <c r="L74" s="72"/>
      <c r="M74" s="72"/>
      <c r="N74" s="20">
        <f>N75</f>
        <v>66.2</v>
      </c>
      <c r="O74" s="20">
        <f>O75</f>
        <v>69.599999999999994</v>
      </c>
      <c r="P74" s="21">
        <f t="shared" si="1"/>
        <v>105.13595166163141</v>
      </c>
    </row>
    <row r="75" spans="1:16" ht="40.5" customHeight="1" x14ac:dyDescent="0.25">
      <c r="A75" s="52"/>
      <c r="B75" s="22" t="s">
        <v>117</v>
      </c>
      <c r="C75" s="14" t="s">
        <v>79</v>
      </c>
      <c r="D75" s="15" t="s">
        <v>1</v>
      </c>
      <c r="E75" s="67"/>
      <c r="F75" s="67"/>
      <c r="G75" s="67"/>
      <c r="H75" s="67"/>
      <c r="I75" s="67"/>
      <c r="J75" s="68"/>
      <c r="K75" s="68"/>
      <c r="L75" s="68"/>
      <c r="M75" s="68"/>
      <c r="N75" s="16">
        <v>66.2</v>
      </c>
      <c r="O75" s="16">
        <v>69.599999999999994</v>
      </c>
      <c r="P75" s="17">
        <f t="shared" si="1"/>
        <v>105.13595166163141</v>
      </c>
    </row>
    <row r="76" spans="1:16" ht="55.5" customHeight="1" x14ac:dyDescent="0.25">
      <c r="A76" s="52"/>
      <c r="B76" s="27" t="s">
        <v>120</v>
      </c>
      <c r="C76" s="23"/>
      <c r="D76" s="18" t="s">
        <v>119</v>
      </c>
      <c r="E76" s="71"/>
      <c r="F76" s="71"/>
      <c r="G76" s="71"/>
      <c r="H76" s="71"/>
      <c r="I76" s="71"/>
      <c r="J76" s="72"/>
      <c r="K76" s="72"/>
      <c r="L76" s="72"/>
      <c r="M76" s="72"/>
      <c r="N76" s="20">
        <f>N77+N78</f>
        <v>81.599999999999994</v>
      </c>
      <c r="O76" s="20">
        <f>O77+O78</f>
        <v>96.6</v>
      </c>
      <c r="P76" s="17">
        <f t="shared" si="1"/>
        <v>118.38235294117648</v>
      </c>
    </row>
    <row r="77" spans="1:16" ht="68.25" hidden="1" customHeight="1" x14ac:dyDescent="0.25">
      <c r="A77" s="52"/>
      <c r="B77" s="22"/>
      <c r="C77" s="15" t="s">
        <v>21</v>
      </c>
      <c r="D77" s="15" t="s">
        <v>6</v>
      </c>
      <c r="E77" s="67"/>
      <c r="F77" s="67"/>
      <c r="G77" s="67"/>
      <c r="H77" s="67"/>
      <c r="I77" s="67"/>
      <c r="J77" s="68"/>
      <c r="K77" s="68"/>
      <c r="L77" s="68"/>
      <c r="M77" s="68"/>
      <c r="N77" s="16"/>
      <c r="O77" s="16"/>
      <c r="P77" s="17" t="e">
        <f t="shared" si="1"/>
        <v>#DIV/0!</v>
      </c>
    </row>
    <row r="78" spans="1:16" ht="39" customHeight="1" x14ac:dyDescent="0.25">
      <c r="A78" s="52"/>
      <c r="B78" s="22" t="s">
        <v>120</v>
      </c>
      <c r="C78" s="14" t="s">
        <v>79</v>
      </c>
      <c r="D78" s="15" t="s">
        <v>1</v>
      </c>
      <c r="E78" s="67"/>
      <c r="F78" s="67"/>
      <c r="G78" s="67"/>
      <c r="H78" s="67"/>
      <c r="I78" s="67"/>
      <c r="J78" s="68"/>
      <c r="K78" s="68"/>
      <c r="L78" s="68"/>
      <c r="M78" s="68"/>
      <c r="N78" s="16">
        <v>81.599999999999994</v>
      </c>
      <c r="O78" s="16">
        <v>96.6</v>
      </c>
      <c r="P78" s="17">
        <f t="shared" si="1"/>
        <v>118.38235294117648</v>
      </c>
    </row>
    <row r="79" spans="1:16" ht="31.5" customHeight="1" x14ac:dyDescent="0.3">
      <c r="A79" s="52"/>
      <c r="B79" s="27" t="s">
        <v>122</v>
      </c>
      <c r="C79" s="23"/>
      <c r="D79" s="18" t="s">
        <v>121</v>
      </c>
      <c r="E79" s="69"/>
      <c r="F79" s="69"/>
      <c r="G79" s="69"/>
      <c r="H79" s="69"/>
      <c r="I79" s="69"/>
      <c r="J79" s="70"/>
      <c r="K79" s="70"/>
      <c r="L79" s="70"/>
      <c r="M79" s="70"/>
      <c r="N79" s="20">
        <f>SUM(N80:N96)</f>
        <v>305837.1999999999</v>
      </c>
      <c r="O79" s="20">
        <f>SUM(O80:O96)</f>
        <v>310162.60000000003</v>
      </c>
      <c r="P79" s="21">
        <f t="shared" si="1"/>
        <v>101.41428184668189</v>
      </c>
    </row>
    <row r="80" spans="1:16" ht="62.25" customHeight="1" x14ac:dyDescent="0.25">
      <c r="A80" s="52"/>
      <c r="B80" s="22" t="s">
        <v>122</v>
      </c>
      <c r="C80" s="14" t="s">
        <v>123</v>
      </c>
      <c r="D80" s="15" t="s">
        <v>20</v>
      </c>
      <c r="E80" s="67"/>
      <c r="F80" s="67"/>
      <c r="G80" s="67"/>
      <c r="H80" s="67"/>
      <c r="I80" s="67"/>
      <c r="J80" s="68"/>
      <c r="K80" s="68"/>
      <c r="L80" s="68"/>
      <c r="M80" s="68"/>
      <c r="N80" s="16">
        <v>256734.3</v>
      </c>
      <c r="O80" s="16">
        <v>259243.6</v>
      </c>
      <c r="P80" s="17">
        <f t="shared" si="1"/>
        <v>100.97739180156296</v>
      </c>
    </row>
    <row r="81" spans="1:16" ht="94.5" customHeight="1" x14ac:dyDescent="0.25">
      <c r="A81" s="52"/>
      <c r="B81" s="22" t="s">
        <v>122</v>
      </c>
      <c r="C81" s="14" t="s">
        <v>124</v>
      </c>
      <c r="D81" s="15" t="s">
        <v>19</v>
      </c>
      <c r="E81" s="67"/>
      <c r="F81" s="67"/>
      <c r="G81" s="67"/>
      <c r="H81" s="67"/>
      <c r="I81" s="67"/>
      <c r="J81" s="68"/>
      <c r="K81" s="68"/>
      <c r="L81" s="68"/>
      <c r="M81" s="68"/>
      <c r="N81" s="16">
        <v>203.9</v>
      </c>
      <c r="O81" s="16">
        <v>129.69999999999999</v>
      </c>
      <c r="P81" s="17">
        <f t="shared" si="1"/>
        <v>63.609612555174103</v>
      </c>
    </row>
    <row r="82" spans="1:16" ht="38.25" customHeight="1" x14ac:dyDescent="0.25">
      <c r="A82" s="52"/>
      <c r="B82" s="22" t="s">
        <v>122</v>
      </c>
      <c r="C82" s="14" t="s">
        <v>125</v>
      </c>
      <c r="D82" s="15" t="s">
        <v>18</v>
      </c>
      <c r="E82" s="67"/>
      <c r="F82" s="67"/>
      <c r="G82" s="67"/>
      <c r="H82" s="67"/>
      <c r="I82" s="67"/>
      <c r="J82" s="68"/>
      <c r="K82" s="68"/>
      <c r="L82" s="68"/>
      <c r="M82" s="68"/>
      <c r="N82" s="16">
        <v>569.79999999999995</v>
      </c>
      <c r="O82" s="16">
        <v>518</v>
      </c>
      <c r="P82" s="17">
        <f t="shared" si="1"/>
        <v>90.909090909090921</v>
      </c>
    </row>
    <row r="83" spans="1:16" ht="78" customHeight="1" x14ac:dyDescent="0.25">
      <c r="A83" s="52"/>
      <c r="B83" s="22" t="s">
        <v>122</v>
      </c>
      <c r="C83" s="14" t="s">
        <v>126</v>
      </c>
      <c r="D83" s="15" t="s">
        <v>17</v>
      </c>
      <c r="E83" s="67"/>
      <c r="F83" s="67"/>
      <c r="G83" s="67"/>
      <c r="H83" s="67"/>
      <c r="I83" s="67"/>
      <c r="J83" s="68"/>
      <c r="K83" s="68"/>
      <c r="L83" s="68"/>
      <c r="M83" s="68"/>
      <c r="N83" s="16">
        <v>333.5</v>
      </c>
      <c r="O83" s="16">
        <v>232.5</v>
      </c>
      <c r="P83" s="17">
        <f t="shared" si="1"/>
        <v>69.715142428785597</v>
      </c>
    </row>
    <row r="84" spans="1:16" ht="78" customHeight="1" x14ac:dyDescent="0.25">
      <c r="A84" s="52"/>
      <c r="B84" s="22" t="s">
        <v>122</v>
      </c>
      <c r="C84" s="14" t="s">
        <v>198</v>
      </c>
      <c r="D84" s="15" t="s">
        <v>199</v>
      </c>
      <c r="E84" s="59"/>
      <c r="F84" s="59"/>
      <c r="G84" s="59"/>
      <c r="H84" s="59"/>
      <c r="I84" s="59"/>
      <c r="J84" s="58"/>
      <c r="K84" s="58"/>
      <c r="L84" s="58"/>
      <c r="M84" s="58"/>
      <c r="N84" s="16">
        <v>0</v>
      </c>
      <c r="O84" s="16">
        <v>-5.8</v>
      </c>
      <c r="P84" s="17" t="e">
        <f t="shared" si="1"/>
        <v>#DIV/0!</v>
      </c>
    </row>
    <row r="85" spans="1:16" ht="27.75" customHeight="1" x14ac:dyDescent="0.25">
      <c r="A85" s="52"/>
      <c r="B85" s="22" t="s">
        <v>122</v>
      </c>
      <c r="C85" s="14" t="s">
        <v>127</v>
      </c>
      <c r="D85" s="15" t="s">
        <v>16</v>
      </c>
      <c r="E85" s="67"/>
      <c r="F85" s="67"/>
      <c r="G85" s="67"/>
      <c r="H85" s="67"/>
      <c r="I85" s="67"/>
      <c r="J85" s="68"/>
      <c r="K85" s="68"/>
      <c r="L85" s="68"/>
      <c r="M85" s="68"/>
      <c r="N85" s="16">
        <v>19333.2</v>
      </c>
      <c r="O85" s="16">
        <v>19705.7</v>
      </c>
      <c r="P85" s="17">
        <f t="shared" si="1"/>
        <v>101.92673742577536</v>
      </c>
    </row>
    <row r="86" spans="1:16" ht="27.75" customHeight="1" x14ac:dyDescent="0.25">
      <c r="A86" s="52"/>
      <c r="B86" s="22" t="s">
        <v>122</v>
      </c>
      <c r="C86" s="14" t="s">
        <v>200</v>
      </c>
      <c r="D86" s="15" t="s">
        <v>201</v>
      </c>
      <c r="E86" s="59"/>
      <c r="F86" s="59"/>
      <c r="G86" s="59"/>
      <c r="H86" s="59"/>
      <c r="I86" s="59"/>
      <c r="J86" s="58"/>
      <c r="K86" s="58"/>
      <c r="L86" s="58"/>
      <c r="M86" s="58"/>
      <c r="N86" s="16">
        <v>0</v>
      </c>
      <c r="O86" s="16">
        <v>17.8</v>
      </c>
      <c r="P86" s="17" t="e">
        <f t="shared" si="1"/>
        <v>#DIV/0!</v>
      </c>
    </row>
    <row r="87" spans="1:16" ht="42" customHeight="1" x14ac:dyDescent="0.25">
      <c r="A87" s="52"/>
      <c r="B87" s="22" t="s">
        <v>122</v>
      </c>
      <c r="C87" s="14" t="s">
        <v>128</v>
      </c>
      <c r="D87" s="15" t="s">
        <v>15</v>
      </c>
      <c r="E87" s="67"/>
      <c r="F87" s="67"/>
      <c r="G87" s="67"/>
      <c r="H87" s="67"/>
      <c r="I87" s="67"/>
      <c r="J87" s="68"/>
      <c r="K87" s="68"/>
      <c r="L87" s="68"/>
      <c r="M87" s="68"/>
      <c r="N87" s="16">
        <v>7719.1</v>
      </c>
      <c r="O87" s="16">
        <v>8358.4</v>
      </c>
      <c r="P87" s="17">
        <f t="shared" ref="P87:P119" si="2">O87/N87*100</f>
        <v>108.28205360728582</v>
      </c>
    </row>
    <row r="88" spans="1:16" ht="42" hidden="1" customHeight="1" x14ac:dyDescent="0.25">
      <c r="A88" s="52"/>
      <c r="B88" s="22" t="s">
        <v>122</v>
      </c>
      <c r="C88" s="14" t="s">
        <v>129</v>
      </c>
      <c r="D88" s="15" t="s">
        <v>62</v>
      </c>
      <c r="E88" s="42"/>
      <c r="F88" s="42"/>
      <c r="G88" s="42"/>
      <c r="H88" s="42"/>
      <c r="I88" s="42"/>
      <c r="J88" s="43"/>
      <c r="K88" s="43"/>
      <c r="L88" s="43"/>
      <c r="M88" s="43"/>
      <c r="N88" s="16"/>
      <c r="O88" s="16"/>
      <c r="P88" s="17"/>
    </row>
    <row r="89" spans="1:16" ht="28.5" customHeight="1" x14ac:dyDescent="0.25">
      <c r="A89" s="52"/>
      <c r="B89" s="22" t="s">
        <v>122</v>
      </c>
      <c r="C89" s="14" t="s">
        <v>130</v>
      </c>
      <c r="D89" s="15" t="s">
        <v>14</v>
      </c>
      <c r="E89" s="67"/>
      <c r="F89" s="67"/>
      <c r="G89" s="67"/>
      <c r="H89" s="67"/>
      <c r="I89" s="67"/>
      <c r="J89" s="68"/>
      <c r="K89" s="68"/>
      <c r="L89" s="68"/>
      <c r="M89" s="68"/>
      <c r="N89" s="16">
        <v>0</v>
      </c>
      <c r="O89" s="16">
        <v>125</v>
      </c>
      <c r="P89" s="17"/>
    </row>
    <row r="90" spans="1:16" ht="28.5" customHeight="1" x14ac:dyDescent="0.25">
      <c r="A90" s="52"/>
      <c r="B90" s="22" t="s">
        <v>122</v>
      </c>
      <c r="C90" s="14" t="s">
        <v>131</v>
      </c>
      <c r="D90" s="15" t="s">
        <v>13</v>
      </c>
      <c r="E90" s="67"/>
      <c r="F90" s="67"/>
      <c r="G90" s="67"/>
      <c r="H90" s="67"/>
      <c r="I90" s="67"/>
      <c r="J90" s="68"/>
      <c r="K90" s="68"/>
      <c r="L90" s="68"/>
      <c r="M90" s="68"/>
      <c r="N90" s="16">
        <v>15140.2</v>
      </c>
      <c r="O90" s="16">
        <v>15464</v>
      </c>
      <c r="P90" s="17">
        <f t="shared" si="2"/>
        <v>102.13867716410614</v>
      </c>
    </row>
    <row r="91" spans="1:16" ht="15" customHeight="1" x14ac:dyDescent="0.25">
      <c r="A91" s="52"/>
      <c r="B91" s="22" t="s">
        <v>122</v>
      </c>
      <c r="C91" s="14" t="s">
        <v>132</v>
      </c>
      <c r="D91" s="15" t="s">
        <v>12</v>
      </c>
      <c r="E91" s="67"/>
      <c r="F91" s="67"/>
      <c r="G91" s="67"/>
      <c r="H91" s="67"/>
      <c r="I91" s="67"/>
      <c r="J91" s="68"/>
      <c r="K91" s="68"/>
      <c r="L91" s="68"/>
      <c r="M91" s="68"/>
      <c r="N91" s="16">
        <v>59.6</v>
      </c>
      <c r="O91" s="16">
        <v>60.4</v>
      </c>
      <c r="P91" s="17">
        <f t="shared" si="2"/>
        <v>101.34228187919463</v>
      </c>
    </row>
    <row r="92" spans="1:16" ht="40.5" customHeight="1" x14ac:dyDescent="0.25">
      <c r="A92" s="52"/>
      <c r="B92" s="22" t="s">
        <v>122</v>
      </c>
      <c r="C92" s="14" t="s">
        <v>133</v>
      </c>
      <c r="D92" s="15" t="s">
        <v>11</v>
      </c>
      <c r="E92" s="67"/>
      <c r="F92" s="67"/>
      <c r="G92" s="67"/>
      <c r="H92" s="67"/>
      <c r="I92" s="67"/>
      <c r="J92" s="68"/>
      <c r="K92" s="68"/>
      <c r="L92" s="68"/>
      <c r="M92" s="68"/>
      <c r="N92" s="16">
        <v>1943.7</v>
      </c>
      <c r="O92" s="16">
        <v>2503.3000000000002</v>
      </c>
      <c r="P92" s="17">
        <f t="shared" si="2"/>
        <v>128.7904512013171</v>
      </c>
    </row>
    <row r="93" spans="1:16" ht="45" customHeight="1" x14ac:dyDescent="0.25">
      <c r="A93" s="52"/>
      <c r="B93" s="22" t="s">
        <v>122</v>
      </c>
      <c r="C93" s="14" t="s">
        <v>134</v>
      </c>
      <c r="D93" s="15" t="s">
        <v>66</v>
      </c>
      <c r="E93" s="67"/>
      <c r="F93" s="67"/>
      <c r="G93" s="67"/>
      <c r="H93" s="67"/>
      <c r="I93" s="67"/>
      <c r="J93" s="68"/>
      <c r="K93" s="68"/>
      <c r="L93" s="68"/>
      <c r="M93" s="68"/>
      <c r="N93" s="16">
        <v>9</v>
      </c>
      <c r="O93" s="16">
        <v>9</v>
      </c>
      <c r="P93" s="17">
        <f t="shared" si="2"/>
        <v>100</v>
      </c>
    </row>
    <row r="94" spans="1:16" ht="39.75" customHeight="1" x14ac:dyDescent="0.25">
      <c r="A94" s="52"/>
      <c r="B94" s="22" t="s">
        <v>122</v>
      </c>
      <c r="C94" s="14" t="s">
        <v>135</v>
      </c>
      <c r="D94" s="15" t="s">
        <v>10</v>
      </c>
      <c r="E94" s="67"/>
      <c r="F94" s="67"/>
      <c r="G94" s="67"/>
      <c r="H94" s="67"/>
      <c r="I94" s="67"/>
      <c r="J94" s="68"/>
      <c r="K94" s="68"/>
      <c r="L94" s="68"/>
      <c r="M94" s="68"/>
      <c r="N94" s="16">
        <v>3701.8</v>
      </c>
      <c r="O94" s="16">
        <v>3725.2</v>
      </c>
      <c r="P94" s="17">
        <f t="shared" si="2"/>
        <v>100.63212491220486</v>
      </c>
    </row>
    <row r="95" spans="1:16" ht="62.25" customHeight="1" x14ac:dyDescent="0.25">
      <c r="A95" s="52"/>
      <c r="B95" s="22" t="s">
        <v>122</v>
      </c>
      <c r="C95" s="14" t="s">
        <v>136</v>
      </c>
      <c r="D95" s="15" t="s">
        <v>56</v>
      </c>
      <c r="E95" s="67"/>
      <c r="F95" s="67"/>
      <c r="G95" s="67"/>
      <c r="H95" s="67"/>
      <c r="I95" s="67"/>
      <c r="J95" s="68"/>
      <c r="K95" s="68"/>
      <c r="L95" s="68"/>
      <c r="M95" s="68"/>
      <c r="N95" s="16">
        <v>61</v>
      </c>
      <c r="O95" s="16">
        <v>55.7</v>
      </c>
      <c r="P95" s="17">
        <f t="shared" si="2"/>
        <v>91.311475409836078</v>
      </c>
    </row>
    <row r="96" spans="1:16" ht="51" customHeight="1" x14ac:dyDescent="0.25">
      <c r="A96" s="52"/>
      <c r="B96" s="22" t="s">
        <v>122</v>
      </c>
      <c r="C96" s="14" t="s">
        <v>137</v>
      </c>
      <c r="D96" s="15" t="s">
        <v>9</v>
      </c>
      <c r="E96" s="67"/>
      <c r="F96" s="67"/>
      <c r="G96" s="67"/>
      <c r="H96" s="67"/>
      <c r="I96" s="67"/>
      <c r="J96" s="68"/>
      <c r="K96" s="68"/>
      <c r="L96" s="68"/>
      <c r="M96" s="68"/>
      <c r="N96" s="16">
        <v>28.1</v>
      </c>
      <c r="O96" s="16">
        <v>20.100000000000001</v>
      </c>
      <c r="P96" s="17">
        <f t="shared" si="2"/>
        <v>71.530249110320284</v>
      </c>
    </row>
    <row r="97" spans="1:16" ht="50.25" hidden="1" customHeight="1" x14ac:dyDescent="0.25">
      <c r="A97" s="52"/>
      <c r="B97" s="22" t="s">
        <v>122</v>
      </c>
      <c r="C97" s="14" t="s">
        <v>138</v>
      </c>
      <c r="D97" s="15" t="s">
        <v>64</v>
      </c>
      <c r="E97" s="42"/>
      <c r="F97" s="42"/>
      <c r="G97" s="42"/>
      <c r="H97" s="42"/>
      <c r="I97" s="42"/>
      <c r="J97" s="43"/>
      <c r="K97" s="43"/>
      <c r="L97" s="43"/>
      <c r="M97" s="43"/>
      <c r="N97" s="16"/>
      <c r="O97" s="16"/>
      <c r="P97" s="17" t="e">
        <f t="shared" si="2"/>
        <v>#DIV/0!</v>
      </c>
    </row>
    <row r="98" spans="1:16" ht="27" x14ac:dyDescent="0.3">
      <c r="A98" s="52"/>
      <c r="B98" s="22" t="s">
        <v>139</v>
      </c>
      <c r="C98" s="23"/>
      <c r="D98" s="18" t="s">
        <v>140</v>
      </c>
      <c r="E98" s="69"/>
      <c r="F98" s="69"/>
      <c r="G98" s="69"/>
      <c r="H98" s="69"/>
      <c r="I98" s="69"/>
      <c r="J98" s="70"/>
      <c r="K98" s="70"/>
      <c r="L98" s="70"/>
      <c r="M98" s="70"/>
      <c r="N98" s="20">
        <f>SUM(N99:N103)</f>
        <v>2963.2</v>
      </c>
      <c r="O98" s="20">
        <f>SUM(O99:O103)</f>
        <v>2605</v>
      </c>
      <c r="P98" s="17">
        <f t="shared" si="2"/>
        <v>87.911717062634992</v>
      </c>
    </row>
    <row r="99" spans="1:16" ht="54.75" customHeight="1" x14ac:dyDescent="0.3">
      <c r="A99" s="52"/>
      <c r="B99" s="22" t="s">
        <v>139</v>
      </c>
      <c r="C99" s="26" t="s">
        <v>113</v>
      </c>
      <c r="D99" s="15" t="s">
        <v>8</v>
      </c>
      <c r="E99" s="41"/>
      <c r="F99" s="41"/>
      <c r="G99" s="41"/>
      <c r="H99" s="41"/>
      <c r="I99" s="41"/>
      <c r="J99" s="44"/>
      <c r="K99" s="44"/>
      <c r="L99" s="44"/>
      <c r="M99" s="44"/>
      <c r="N99" s="16">
        <v>309.7</v>
      </c>
      <c r="O99" s="16">
        <v>329.7</v>
      </c>
      <c r="P99" s="17">
        <f t="shared" si="2"/>
        <v>106.45786244752986</v>
      </c>
    </row>
    <row r="100" spans="1:16" ht="50.25" customHeight="1" x14ac:dyDescent="0.25">
      <c r="A100" s="52"/>
      <c r="B100" s="22" t="s">
        <v>139</v>
      </c>
      <c r="C100" s="14" t="s">
        <v>109</v>
      </c>
      <c r="D100" s="15" t="s">
        <v>7</v>
      </c>
      <c r="E100" s="67"/>
      <c r="F100" s="67"/>
      <c r="G100" s="67"/>
      <c r="H100" s="67"/>
      <c r="I100" s="67"/>
      <c r="J100" s="68"/>
      <c r="K100" s="68"/>
      <c r="L100" s="68"/>
      <c r="M100" s="68"/>
      <c r="N100" s="16">
        <v>20</v>
      </c>
      <c r="O100" s="16">
        <v>11.6</v>
      </c>
      <c r="P100" s="17">
        <f t="shared" si="2"/>
        <v>57.999999999999993</v>
      </c>
    </row>
    <row r="101" spans="1:16" ht="27.75" customHeight="1" x14ac:dyDescent="0.25">
      <c r="A101" s="52"/>
      <c r="B101" s="22" t="s">
        <v>139</v>
      </c>
      <c r="C101" s="14" t="s">
        <v>141</v>
      </c>
      <c r="D101" s="15" t="s">
        <v>142</v>
      </c>
      <c r="E101" s="42"/>
      <c r="F101" s="42"/>
      <c r="G101" s="42"/>
      <c r="H101" s="42"/>
      <c r="I101" s="42"/>
      <c r="J101" s="43"/>
      <c r="K101" s="43"/>
      <c r="L101" s="43"/>
      <c r="M101" s="43"/>
      <c r="N101" s="16">
        <v>727</v>
      </c>
      <c r="O101" s="16">
        <v>548.5</v>
      </c>
      <c r="P101" s="17">
        <f t="shared" si="2"/>
        <v>75.447042640990375</v>
      </c>
    </row>
    <row r="102" spans="1:16" ht="51.75" customHeight="1" x14ac:dyDescent="0.25">
      <c r="A102" s="52"/>
      <c r="B102" s="22" t="s">
        <v>139</v>
      </c>
      <c r="C102" s="14" t="s">
        <v>105</v>
      </c>
      <c r="D102" s="15" t="s">
        <v>6</v>
      </c>
      <c r="E102" s="67"/>
      <c r="F102" s="67"/>
      <c r="G102" s="67"/>
      <c r="H102" s="67"/>
      <c r="I102" s="67"/>
      <c r="J102" s="68"/>
      <c r="K102" s="68"/>
      <c r="L102" s="68"/>
      <c r="M102" s="68"/>
      <c r="N102" s="16">
        <v>408.8</v>
      </c>
      <c r="O102" s="16">
        <v>624.6</v>
      </c>
      <c r="P102" s="17">
        <f t="shared" si="2"/>
        <v>152.78864970645793</v>
      </c>
    </row>
    <row r="103" spans="1:16" ht="37.5" customHeight="1" x14ac:dyDescent="0.25">
      <c r="A103" s="52"/>
      <c r="B103" s="22" t="s">
        <v>139</v>
      </c>
      <c r="C103" s="14" t="s">
        <v>106</v>
      </c>
      <c r="D103" s="15" t="s">
        <v>1</v>
      </c>
      <c r="E103" s="67"/>
      <c r="F103" s="67"/>
      <c r="G103" s="67"/>
      <c r="H103" s="67"/>
      <c r="I103" s="67"/>
      <c r="J103" s="68"/>
      <c r="K103" s="68"/>
      <c r="L103" s="68"/>
      <c r="M103" s="68"/>
      <c r="N103" s="16">
        <v>1497.7</v>
      </c>
      <c r="O103" s="16">
        <v>1090.5999999999999</v>
      </c>
      <c r="P103" s="17">
        <f t="shared" si="2"/>
        <v>72.818321426186813</v>
      </c>
    </row>
    <row r="104" spans="1:16" ht="19.5" customHeight="1" x14ac:dyDescent="0.3">
      <c r="A104" s="52"/>
      <c r="B104" s="27" t="s">
        <v>143</v>
      </c>
      <c r="C104" s="23"/>
      <c r="D104" s="18" t="s">
        <v>144</v>
      </c>
      <c r="E104" s="69"/>
      <c r="F104" s="69"/>
      <c r="G104" s="69"/>
      <c r="H104" s="69"/>
      <c r="I104" s="69"/>
      <c r="J104" s="70"/>
      <c r="K104" s="70"/>
      <c r="L104" s="70"/>
      <c r="M104" s="70"/>
      <c r="N104" s="20">
        <f>N105</f>
        <v>176</v>
      </c>
      <c r="O104" s="20">
        <f>O105</f>
        <v>940.1</v>
      </c>
      <c r="P104" s="17">
        <f t="shared" si="2"/>
        <v>534.14772727272725</v>
      </c>
    </row>
    <row r="105" spans="1:16" ht="27.75" customHeight="1" x14ac:dyDescent="0.25">
      <c r="A105" s="52"/>
      <c r="B105" s="22" t="s">
        <v>143</v>
      </c>
      <c r="C105" s="14" t="s">
        <v>84</v>
      </c>
      <c r="D105" s="15" t="s">
        <v>5</v>
      </c>
      <c r="E105" s="67"/>
      <c r="F105" s="67"/>
      <c r="G105" s="67"/>
      <c r="H105" s="67"/>
      <c r="I105" s="67"/>
      <c r="J105" s="68"/>
      <c r="K105" s="68"/>
      <c r="L105" s="68"/>
      <c r="M105" s="68"/>
      <c r="N105" s="16">
        <v>176</v>
      </c>
      <c r="O105" s="16">
        <v>940.1</v>
      </c>
      <c r="P105" s="17">
        <f t="shared" si="2"/>
        <v>534.14772727272725</v>
      </c>
    </row>
    <row r="106" spans="1:16" ht="30" customHeight="1" x14ac:dyDescent="0.3">
      <c r="A106" s="52"/>
      <c r="B106" s="27" t="s">
        <v>145</v>
      </c>
      <c r="C106" s="23"/>
      <c r="D106" s="18" t="s">
        <v>146</v>
      </c>
      <c r="E106" s="69"/>
      <c r="F106" s="69"/>
      <c r="G106" s="69"/>
      <c r="H106" s="69"/>
      <c r="I106" s="69"/>
      <c r="J106" s="70"/>
      <c r="K106" s="70"/>
      <c r="L106" s="70"/>
      <c r="M106" s="70"/>
      <c r="N106" s="20">
        <f>N107+N109</f>
        <v>536.69999999999993</v>
      </c>
      <c r="O106" s="20">
        <f>O107+O109</f>
        <v>536.69999999999993</v>
      </c>
      <c r="P106" s="17">
        <f t="shared" si="2"/>
        <v>100</v>
      </c>
    </row>
    <row r="107" spans="1:16" ht="25.5" customHeight="1" x14ac:dyDescent="0.25">
      <c r="A107" s="52"/>
      <c r="B107" s="22" t="s">
        <v>145</v>
      </c>
      <c r="C107" s="14" t="s">
        <v>84</v>
      </c>
      <c r="D107" s="15" t="s">
        <v>5</v>
      </c>
      <c r="E107" s="67"/>
      <c r="F107" s="67"/>
      <c r="G107" s="67"/>
      <c r="H107" s="67"/>
      <c r="I107" s="67"/>
      <c r="J107" s="68"/>
      <c r="K107" s="68"/>
      <c r="L107" s="68"/>
      <c r="M107" s="68"/>
      <c r="N107" s="16">
        <v>533.79999999999995</v>
      </c>
      <c r="O107" s="16">
        <v>533.79999999999995</v>
      </c>
      <c r="P107" s="17">
        <f t="shared" si="2"/>
        <v>100</v>
      </c>
    </row>
    <row r="108" spans="1:16" ht="37.5" hidden="1" customHeight="1" x14ac:dyDescent="0.25">
      <c r="A108" s="52"/>
      <c r="B108" s="22" t="s">
        <v>145</v>
      </c>
      <c r="C108" s="14" t="s">
        <v>79</v>
      </c>
      <c r="D108" s="15" t="s">
        <v>1</v>
      </c>
      <c r="E108" s="42"/>
      <c r="F108" s="42"/>
      <c r="G108" s="42"/>
      <c r="H108" s="42"/>
      <c r="I108" s="42"/>
      <c r="J108" s="43"/>
      <c r="K108" s="43"/>
      <c r="L108" s="43"/>
      <c r="M108" s="43"/>
      <c r="N108" s="16"/>
      <c r="O108" s="16"/>
      <c r="P108" s="17"/>
    </row>
    <row r="109" spans="1:16" ht="37.5" customHeight="1" x14ac:dyDescent="0.25">
      <c r="A109" s="52"/>
      <c r="B109" s="22" t="s">
        <v>145</v>
      </c>
      <c r="C109" s="14" t="s">
        <v>79</v>
      </c>
      <c r="D109" s="15" t="s">
        <v>1</v>
      </c>
      <c r="E109" s="51"/>
      <c r="F109" s="51"/>
      <c r="G109" s="51"/>
      <c r="H109" s="51"/>
      <c r="I109" s="51"/>
      <c r="J109" s="50"/>
      <c r="K109" s="50"/>
      <c r="L109" s="50"/>
      <c r="M109" s="50"/>
      <c r="N109" s="16">
        <v>2.9</v>
      </c>
      <c r="O109" s="16">
        <v>2.9</v>
      </c>
      <c r="P109" s="17">
        <f t="shared" si="2"/>
        <v>100</v>
      </c>
    </row>
    <row r="110" spans="1:16" ht="26.25" customHeight="1" x14ac:dyDescent="0.25">
      <c r="A110" s="52"/>
      <c r="B110" s="27" t="s">
        <v>165</v>
      </c>
      <c r="C110" s="23"/>
      <c r="D110" s="18" t="s">
        <v>166</v>
      </c>
      <c r="E110" s="51"/>
      <c r="F110" s="51"/>
      <c r="G110" s="51"/>
      <c r="H110" s="51"/>
      <c r="I110" s="51"/>
      <c r="J110" s="50"/>
      <c r="K110" s="50"/>
      <c r="L110" s="50"/>
      <c r="M110" s="50"/>
      <c r="N110" s="20">
        <f>N111+N112</f>
        <v>1006.5</v>
      </c>
      <c r="O110" s="20">
        <f>O111+O112</f>
        <v>1006.5</v>
      </c>
      <c r="P110" s="17">
        <f t="shared" si="2"/>
        <v>100</v>
      </c>
    </row>
    <row r="111" spans="1:16" ht="26.25" customHeight="1" x14ac:dyDescent="0.25">
      <c r="A111" s="52"/>
      <c r="B111" s="22" t="s">
        <v>165</v>
      </c>
      <c r="C111" s="14" t="s">
        <v>84</v>
      </c>
      <c r="D111" s="15" t="s">
        <v>5</v>
      </c>
      <c r="E111" s="51"/>
      <c r="F111" s="51"/>
      <c r="G111" s="51"/>
      <c r="H111" s="51"/>
      <c r="I111" s="51"/>
      <c r="J111" s="50"/>
      <c r="K111" s="50"/>
      <c r="L111" s="50"/>
      <c r="M111" s="50"/>
      <c r="N111" s="16">
        <v>906.5</v>
      </c>
      <c r="O111" s="16">
        <v>906.5</v>
      </c>
      <c r="P111" s="17">
        <f t="shared" si="2"/>
        <v>100</v>
      </c>
    </row>
    <row r="112" spans="1:16" ht="35.25" customHeight="1" x14ac:dyDescent="0.25">
      <c r="A112" s="52"/>
      <c r="B112" s="22" t="s">
        <v>165</v>
      </c>
      <c r="C112" s="14" t="s">
        <v>177</v>
      </c>
      <c r="D112" s="15" t="s">
        <v>178</v>
      </c>
      <c r="E112" s="59"/>
      <c r="F112" s="59"/>
      <c r="G112" s="59"/>
      <c r="H112" s="59"/>
      <c r="I112" s="59"/>
      <c r="J112" s="58"/>
      <c r="K112" s="58"/>
      <c r="L112" s="58"/>
      <c r="M112" s="58"/>
      <c r="N112" s="16">
        <v>100</v>
      </c>
      <c r="O112" s="16">
        <v>100</v>
      </c>
      <c r="P112" s="17">
        <f t="shared" si="2"/>
        <v>100</v>
      </c>
    </row>
    <row r="113" spans="1:16" ht="28.5" customHeight="1" x14ac:dyDescent="0.3">
      <c r="A113" s="52"/>
      <c r="B113" s="27" t="s">
        <v>147</v>
      </c>
      <c r="C113" s="23"/>
      <c r="D113" s="18" t="s">
        <v>148</v>
      </c>
      <c r="E113" s="69"/>
      <c r="F113" s="69"/>
      <c r="G113" s="69"/>
      <c r="H113" s="69"/>
      <c r="I113" s="69"/>
      <c r="J113" s="70"/>
      <c r="K113" s="70"/>
      <c r="L113" s="70"/>
      <c r="M113" s="70"/>
      <c r="N113" s="20">
        <f>N114</f>
        <v>135</v>
      </c>
      <c r="O113" s="20">
        <f>O114</f>
        <v>130</v>
      </c>
      <c r="P113" s="17">
        <f t="shared" si="2"/>
        <v>96.296296296296291</v>
      </c>
    </row>
    <row r="114" spans="1:16" ht="27.75" customHeight="1" x14ac:dyDescent="0.25">
      <c r="A114" s="52"/>
      <c r="B114" s="22" t="s">
        <v>147</v>
      </c>
      <c r="C114" s="14" t="s">
        <v>149</v>
      </c>
      <c r="D114" s="15" t="s">
        <v>4</v>
      </c>
      <c r="E114" s="67"/>
      <c r="F114" s="67"/>
      <c r="G114" s="67"/>
      <c r="H114" s="67"/>
      <c r="I114" s="67"/>
      <c r="J114" s="68"/>
      <c r="K114" s="68"/>
      <c r="L114" s="68"/>
      <c r="M114" s="68"/>
      <c r="N114" s="16">
        <v>135</v>
      </c>
      <c r="O114" s="16">
        <v>130</v>
      </c>
      <c r="P114" s="17">
        <f t="shared" si="2"/>
        <v>96.296296296296291</v>
      </c>
    </row>
    <row r="115" spans="1:16" ht="18" customHeight="1" x14ac:dyDescent="0.25">
      <c r="A115" s="52"/>
      <c r="B115" s="27" t="s">
        <v>202</v>
      </c>
      <c r="C115" s="14"/>
      <c r="D115" s="63" t="s">
        <v>203</v>
      </c>
      <c r="E115" s="59"/>
      <c r="F115" s="59"/>
      <c r="G115" s="59"/>
      <c r="H115" s="59"/>
      <c r="I115" s="59"/>
      <c r="J115" s="58"/>
      <c r="K115" s="58"/>
      <c r="L115" s="58"/>
      <c r="M115" s="58"/>
      <c r="N115" s="20">
        <f>N116</f>
        <v>15.4</v>
      </c>
      <c r="O115" s="20">
        <f>O116</f>
        <v>15.4</v>
      </c>
      <c r="P115" s="21">
        <f t="shared" si="2"/>
        <v>100</v>
      </c>
    </row>
    <row r="116" spans="1:16" ht="67.5" customHeight="1" x14ac:dyDescent="0.25">
      <c r="A116" s="52"/>
      <c r="B116" s="22" t="s">
        <v>202</v>
      </c>
      <c r="C116" s="14" t="s">
        <v>105</v>
      </c>
      <c r="D116" s="15" t="s">
        <v>6</v>
      </c>
      <c r="E116" s="59"/>
      <c r="F116" s="59"/>
      <c r="G116" s="59"/>
      <c r="H116" s="59"/>
      <c r="I116" s="59"/>
      <c r="J116" s="58"/>
      <c r="K116" s="58"/>
      <c r="L116" s="58"/>
      <c r="M116" s="58"/>
      <c r="N116" s="16">
        <v>15.4</v>
      </c>
      <c r="O116" s="16">
        <v>15.4</v>
      </c>
      <c r="P116" s="17">
        <f t="shared" si="2"/>
        <v>100</v>
      </c>
    </row>
    <row r="117" spans="1:16" ht="21" customHeight="1" x14ac:dyDescent="0.3">
      <c r="A117" s="52"/>
      <c r="B117" s="27" t="s">
        <v>150</v>
      </c>
      <c r="C117" s="23"/>
      <c r="D117" s="18" t="s">
        <v>154</v>
      </c>
      <c r="E117" s="69"/>
      <c r="F117" s="69"/>
      <c r="G117" s="69"/>
      <c r="H117" s="69"/>
      <c r="I117" s="69"/>
      <c r="J117" s="70"/>
      <c r="K117" s="70"/>
      <c r="L117" s="70"/>
      <c r="M117" s="70"/>
      <c r="N117" s="20">
        <f>N118</f>
        <v>2136.5</v>
      </c>
      <c r="O117" s="20">
        <f>O118</f>
        <v>2311.5</v>
      </c>
      <c r="P117" s="17">
        <f t="shared" si="2"/>
        <v>108.19096653405103</v>
      </c>
    </row>
    <row r="118" spans="1:16" ht="38.25" customHeight="1" x14ac:dyDescent="0.25">
      <c r="A118" s="52"/>
      <c r="B118" s="22" t="s">
        <v>150</v>
      </c>
      <c r="C118" s="14" t="s">
        <v>79</v>
      </c>
      <c r="D118" s="15" t="s">
        <v>1</v>
      </c>
      <c r="E118" s="67"/>
      <c r="F118" s="67"/>
      <c r="G118" s="67"/>
      <c r="H118" s="67"/>
      <c r="I118" s="67"/>
      <c r="J118" s="68"/>
      <c r="K118" s="68"/>
      <c r="L118" s="68"/>
      <c r="M118" s="68"/>
      <c r="N118" s="16">
        <v>2136.5</v>
      </c>
      <c r="O118" s="16">
        <v>2311.5</v>
      </c>
      <c r="P118" s="17">
        <f t="shared" si="2"/>
        <v>108.19096653405103</v>
      </c>
    </row>
    <row r="119" spans="1:16" ht="40.200000000000003" x14ac:dyDescent="0.3">
      <c r="A119" s="52"/>
      <c r="B119" s="27" t="s">
        <v>152</v>
      </c>
      <c r="C119" s="23"/>
      <c r="D119" s="18" t="s">
        <v>151</v>
      </c>
      <c r="E119" s="69"/>
      <c r="F119" s="69"/>
      <c r="G119" s="69"/>
      <c r="H119" s="69"/>
      <c r="I119" s="69"/>
      <c r="J119" s="70"/>
      <c r="K119" s="70"/>
      <c r="L119" s="70"/>
      <c r="M119" s="70"/>
      <c r="N119" s="20">
        <f>SUM(N120:N124)</f>
        <v>595.29999999999995</v>
      </c>
      <c r="O119" s="20">
        <f>SUM(O120:O124)</f>
        <v>441.8</v>
      </c>
      <c r="P119" s="17">
        <f t="shared" si="2"/>
        <v>74.214681673106014</v>
      </c>
    </row>
    <row r="120" spans="1:16" ht="42" customHeight="1" x14ac:dyDescent="0.25">
      <c r="A120" s="52"/>
      <c r="B120" s="22" t="s">
        <v>152</v>
      </c>
      <c r="C120" s="14" t="s">
        <v>116</v>
      </c>
      <c r="D120" s="15" t="s">
        <v>3</v>
      </c>
      <c r="E120" s="67"/>
      <c r="F120" s="67"/>
      <c r="G120" s="67"/>
      <c r="H120" s="67"/>
      <c r="I120" s="67"/>
      <c r="J120" s="68"/>
      <c r="K120" s="68"/>
      <c r="L120" s="68"/>
      <c r="M120" s="68"/>
      <c r="N120" s="16">
        <v>74.5</v>
      </c>
      <c r="O120" s="16">
        <v>76</v>
      </c>
      <c r="P120" s="17">
        <f t="shared" ref="P120:P130" si="3">O120/N120*100</f>
        <v>102.01342281879195</v>
      </c>
    </row>
    <row r="121" spans="1:16" ht="31.5" customHeight="1" x14ac:dyDescent="0.25">
      <c r="A121" s="52"/>
      <c r="B121" s="22" t="s">
        <v>152</v>
      </c>
      <c r="C121" s="14" t="s">
        <v>153</v>
      </c>
      <c r="D121" s="15" t="s">
        <v>2</v>
      </c>
      <c r="E121" s="67"/>
      <c r="F121" s="67"/>
      <c r="G121" s="67"/>
      <c r="H121" s="67"/>
      <c r="I121" s="67"/>
      <c r="J121" s="68"/>
      <c r="K121" s="68"/>
      <c r="L121" s="68"/>
      <c r="M121" s="68"/>
      <c r="N121" s="16">
        <v>381</v>
      </c>
      <c r="O121" s="16">
        <v>323</v>
      </c>
      <c r="P121" s="17">
        <f t="shared" si="3"/>
        <v>84.776902887139101</v>
      </c>
    </row>
    <row r="122" spans="1:16" ht="42.75" customHeight="1" x14ac:dyDescent="0.25">
      <c r="A122" s="52"/>
      <c r="B122" s="22" t="s">
        <v>152</v>
      </c>
      <c r="C122" s="14" t="s">
        <v>115</v>
      </c>
      <c r="D122" s="15" t="s">
        <v>23</v>
      </c>
      <c r="E122" s="59"/>
      <c r="F122" s="59"/>
      <c r="G122" s="59"/>
      <c r="H122" s="59"/>
      <c r="I122" s="59"/>
      <c r="J122" s="58"/>
      <c r="K122" s="58"/>
      <c r="L122" s="58"/>
      <c r="M122" s="58"/>
      <c r="N122" s="16">
        <v>0.9</v>
      </c>
      <c r="O122" s="16">
        <v>0</v>
      </c>
      <c r="P122" s="17">
        <f t="shared" si="3"/>
        <v>0</v>
      </c>
    </row>
    <row r="123" spans="1:16" ht="66" x14ac:dyDescent="0.25">
      <c r="A123" s="52"/>
      <c r="B123" s="22" t="s">
        <v>152</v>
      </c>
      <c r="C123" s="14" t="s">
        <v>105</v>
      </c>
      <c r="D123" s="15" t="s">
        <v>6</v>
      </c>
      <c r="E123" s="42"/>
      <c r="F123" s="42"/>
      <c r="G123" s="42"/>
      <c r="H123" s="42"/>
      <c r="I123" s="42"/>
      <c r="J123" s="43"/>
      <c r="K123" s="43"/>
      <c r="L123" s="43"/>
      <c r="M123" s="43"/>
      <c r="N123" s="16">
        <v>125.1</v>
      </c>
      <c r="O123" s="16">
        <v>29</v>
      </c>
      <c r="P123" s="17">
        <f t="shared" si="3"/>
        <v>23.181454836131095</v>
      </c>
    </row>
    <row r="124" spans="1:16" ht="39" customHeight="1" x14ac:dyDescent="0.25">
      <c r="A124" s="52"/>
      <c r="B124" s="22" t="s">
        <v>152</v>
      </c>
      <c r="C124" s="14" t="s">
        <v>79</v>
      </c>
      <c r="D124" s="15" t="s">
        <v>1</v>
      </c>
      <c r="E124" s="42"/>
      <c r="F124" s="42"/>
      <c r="G124" s="42"/>
      <c r="H124" s="42"/>
      <c r="I124" s="42"/>
      <c r="J124" s="43"/>
      <c r="K124" s="43"/>
      <c r="L124" s="43"/>
      <c r="M124" s="43"/>
      <c r="N124" s="16">
        <v>13.8</v>
      </c>
      <c r="O124" s="16">
        <v>13.8</v>
      </c>
      <c r="P124" s="17">
        <f t="shared" si="3"/>
        <v>100</v>
      </c>
    </row>
    <row r="125" spans="1:16" ht="14.25" customHeight="1" x14ac:dyDescent="0.3">
      <c r="A125" s="52"/>
      <c r="B125" s="27" t="s">
        <v>155</v>
      </c>
      <c r="C125" s="23"/>
      <c r="D125" s="18" t="s">
        <v>156</v>
      </c>
      <c r="E125" s="69"/>
      <c r="F125" s="69"/>
      <c r="G125" s="69"/>
      <c r="H125" s="69"/>
      <c r="I125" s="69"/>
      <c r="J125" s="70"/>
      <c r="K125" s="70"/>
      <c r="L125" s="70"/>
      <c r="M125" s="70"/>
      <c r="N125" s="20">
        <f>N126</f>
        <v>15</v>
      </c>
      <c r="O125" s="20">
        <f>O126</f>
        <v>3.5</v>
      </c>
      <c r="P125" s="17">
        <f t="shared" si="3"/>
        <v>23.333333333333332</v>
      </c>
    </row>
    <row r="126" spans="1:16" ht="39.6" x14ac:dyDescent="0.25">
      <c r="A126" s="52"/>
      <c r="B126" s="22" t="s">
        <v>155</v>
      </c>
      <c r="C126" s="14" t="s">
        <v>79</v>
      </c>
      <c r="D126" s="15" t="s">
        <v>1</v>
      </c>
      <c r="E126" s="67"/>
      <c r="F126" s="67"/>
      <c r="G126" s="67"/>
      <c r="H126" s="67"/>
      <c r="I126" s="67"/>
      <c r="J126" s="68"/>
      <c r="K126" s="68"/>
      <c r="L126" s="68"/>
      <c r="M126" s="68"/>
      <c r="N126" s="16">
        <v>15</v>
      </c>
      <c r="O126" s="16">
        <v>3.5</v>
      </c>
      <c r="P126" s="17">
        <f t="shared" si="3"/>
        <v>23.333333333333332</v>
      </c>
    </row>
    <row r="127" spans="1:16" ht="409.6" hidden="1" customHeight="1" x14ac:dyDescent="0.25">
      <c r="A127" s="53"/>
      <c r="B127" s="46"/>
      <c r="C127" s="46" t="s">
        <v>0</v>
      </c>
      <c r="D127" s="47" t="s">
        <v>0</v>
      </c>
      <c r="E127" s="48"/>
      <c r="F127" s="48"/>
      <c r="G127" s="47"/>
      <c r="H127" s="47"/>
      <c r="I127" s="47"/>
      <c r="J127" s="48"/>
      <c r="K127" s="48"/>
      <c r="L127" s="48"/>
      <c r="M127" s="48"/>
      <c r="N127" s="49">
        <v>3654627.4</v>
      </c>
      <c r="O127" s="49">
        <v>3585676.8</v>
      </c>
      <c r="P127" s="17">
        <f t="shared" si="3"/>
        <v>98.1133343442891</v>
      </c>
    </row>
    <row r="128" spans="1:16" ht="11.25" customHeight="1" x14ac:dyDescent="0.25">
      <c r="A128" s="4"/>
      <c r="B128" s="31">
        <v>650</v>
      </c>
      <c r="C128" s="32"/>
      <c r="D128" s="31" t="s">
        <v>157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31">
        <f>N129+N130</f>
        <v>1515.6</v>
      </c>
      <c r="O128" s="31">
        <f>O129+O130</f>
        <v>1462.6999999999998</v>
      </c>
      <c r="P128" s="17">
        <f t="shared" si="3"/>
        <v>96.509633148588009</v>
      </c>
    </row>
    <row r="129" spans="1:16" ht="66" x14ac:dyDescent="0.25">
      <c r="A129" s="4"/>
      <c r="B129" s="30">
        <v>650</v>
      </c>
      <c r="C129" s="14" t="s">
        <v>88</v>
      </c>
      <c r="D129" s="15" t="s">
        <v>59</v>
      </c>
      <c r="E129" s="9"/>
      <c r="F129" s="9"/>
      <c r="G129" s="9"/>
      <c r="H129" s="9"/>
      <c r="I129" s="29"/>
      <c r="J129" s="9"/>
      <c r="K129" s="9"/>
      <c r="L129" s="9"/>
      <c r="M129" s="9"/>
      <c r="N129" s="30">
        <v>1500</v>
      </c>
      <c r="O129" s="33">
        <v>1447.1</v>
      </c>
      <c r="P129" s="17">
        <f t="shared" si="3"/>
        <v>96.473333333333329</v>
      </c>
    </row>
    <row r="130" spans="1:16" ht="39.6" x14ac:dyDescent="0.25">
      <c r="A130" s="3"/>
      <c r="B130" s="30">
        <v>650</v>
      </c>
      <c r="C130" s="14" t="s">
        <v>80</v>
      </c>
      <c r="D130" s="15" t="s">
        <v>60</v>
      </c>
      <c r="E130" s="9"/>
      <c r="F130" s="9"/>
      <c r="G130" s="9"/>
      <c r="H130" s="9"/>
      <c r="I130" s="29"/>
      <c r="J130" s="9"/>
      <c r="K130" s="9"/>
      <c r="L130" s="9"/>
      <c r="M130" s="9"/>
      <c r="N130" s="30">
        <v>15.6</v>
      </c>
      <c r="O130" s="33">
        <v>15.6</v>
      </c>
      <c r="P130" s="17">
        <f t="shared" si="3"/>
        <v>100</v>
      </c>
    </row>
  </sheetData>
  <mergeCells count="164">
    <mergeCell ref="B9:C9"/>
    <mergeCell ref="D9:D10"/>
    <mergeCell ref="N9:N10"/>
    <mergeCell ref="O9:O10"/>
    <mergeCell ref="P9:P10"/>
    <mergeCell ref="B12:D12"/>
    <mergeCell ref="E65:I65"/>
    <mergeCell ref="E63:I63"/>
    <mergeCell ref="J63:M63"/>
    <mergeCell ref="E62:I62"/>
    <mergeCell ref="J62:M62"/>
    <mergeCell ref="E59:I59"/>
    <mergeCell ref="E50:I50"/>
    <mergeCell ref="J50:M50"/>
    <mergeCell ref="E22:I22"/>
    <mergeCell ref="J18:M18"/>
    <mergeCell ref="E25:I25"/>
    <mergeCell ref="J25:M25"/>
    <mergeCell ref="E26:I26"/>
    <mergeCell ref="E28:I28"/>
    <mergeCell ref="E14:I14"/>
    <mergeCell ref="J14:M14"/>
    <mergeCell ref="E16:I16"/>
    <mergeCell ref="J20:M20"/>
    <mergeCell ref="E107:I107"/>
    <mergeCell ref="J107:M107"/>
    <mergeCell ref="J96:M96"/>
    <mergeCell ref="E93:I93"/>
    <mergeCell ref="J80:M80"/>
    <mergeCell ref="J77:M77"/>
    <mergeCell ref="E80:I80"/>
    <mergeCell ref="E79:I79"/>
    <mergeCell ref="N2:P2"/>
    <mergeCell ref="N3:P3"/>
    <mergeCell ref="N4:P4"/>
    <mergeCell ref="E81:I81"/>
    <mergeCell ref="J81:M81"/>
    <mergeCell ref="E83:I83"/>
    <mergeCell ref="J83:M83"/>
    <mergeCell ref="E94:I94"/>
    <mergeCell ref="J94:M94"/>
    <mergeCell ref="E36:I36"/>
    <mergeCell ref="E48:I48"/>
    <mergeCell ref="J48:M48"/>
    <mergeCell ref="J42:M42"/>
    <mergeCell ref="E42:I42"/>
    <mergeCell ref="J39:M39"/>
    <mergeCell ref="E47:I47"/>
    <mergeCell ref="E105:I105"/>
    <mergeCell ref="J105:M105"/>
    <mergeCell ref="E85:I85"/>
    <mergeCell ref="J85:M85"/>
    <mergeCell ref="J104:M104"/>
    <mergeCell ref="E96:I96"/>
    <mergeCell ref="E100:I100"/>
    <mergeCell ref="J100:M100"/>
    <mergeCell ref="E102:I102"/>
    <mergeCell ref="E126:I126"/>
    <mergeCell ref="J126:M126"/>
    <mergeCell ref="E121:I121"/>
    <mergeCell ref="J102:M102"/>
    <mergeCell ref="E106:I106"/>
    <mergeCell ref="J106:M106"/>
    <mergeCell ref="E103:I103"/>
    <mergeCell ref="J103:M103"/>
    <mergeCell ref="E104:I104"/>
    <mergeCell ref="E113:I113"/>
    <mergeCell ref="J113:M113"/>
    <mergeCell ref="J125:M125"/>
    <mergeCell ref="E117:I117"/>
    <mergeCell ref="J117:M117"/>
    <mergeCell ref="E119:I119"/>
    <mergeCell ref="J119:M119"/>
    <mergeCell ref="J118:M118"/>
    <mergeCell ref="J121:M121"/>
    <mergeCell ref="E118:I118"/>
    <mergeCell ref="E120:I120"/>
    <mergeCell ref="J120:M120"/>
    <mergeCell ref="E125:I125"/>
    <mergeCell ref="E114:I114"/>
    <mergeCell ref="J114:M114"/>
    <mergeCell ref="J19:M19"/>
    <mergeCell ref="E20:I20"/>
    <mergeCell ref="E58:I58"/>
    <mergeCell ref="J58:M58"/>
    <mergeCell ref="J66:M66"/>
    <mergeCell ref="E76:I76"/>
    <mergeCell ref="J76:M76"/>
    <mergeCell ref="E73:I73"/>
    <mergeCell ref="J73:M73"/>
    <mergeCell ref="J75:M75"/>
    <mergeCell ref="J70:M70"/>
    <mergeCell ref="E68:I68"/>
    <mergeCell ref="J68:M68"/>
    <mergeCell ref="E70:I70"/>
    <mergeCell ref="E66:I66"/>
    <mergeCell ref="E75:I75"/>
    <mergeCell ref="J47:M47"/>
    <mergeCell ref="E37:I37"/>
    <mergeCell ref="J37:M37"/>
    <mergeCell ref="E39:I39"/>
    <mergeCell ref="E46:I46"/>
    <mergeCell ref="J46:M46"/>
    <mergeCell ref="E56:I56"/>
    <mergeCell ref="J56:M56"/>
    <mergeCell ref="E98:I98"/>
    <mergeCell ref="J98:M98"/>
    <mergeCell ref="E87:I87"/>
    <mergeCell ref="J87:M87"/>
    <mergeCell ref="E92:I92"/>
    <mergeCell ref="J92:M92"/>
    <mergeCell ref="J90:M90"/>
    <mergeCell ref="E90:I90"/>
    <mergeCell ref="E61:I61"/>
    <mergeCell ref="J61:M61"/>
    <mergeCell ref="E67:I67"/>
    <mergeCell ref="J67:M67"/>
    <mergeCell ref="E91:I91"/>
    <mergeCell ref="J91:M91"/>
    <mergeCell ref="E89:I89"/>
    <mergeCell ref="J93:M93"/>
    <mergeCell ref="E77:I77"/>
    <mergeCell ref="E78:I78"/>
    <mergeCell ref="J89:M89"/>
    <mergeCell ref="E74:I74"/>
    <mergeCell ref="J74:M74"/>
    <mergeCell ref="E95:I95"/>
    <mergeCell ref="J95:M95"/>
    <mergeCell ref="E82:I82"/>
    <mergeCell ref="J82:M82"/>
    <mergeCell ref="J33:M33"/>
    <mergeCell ref="E34:I34"/>
    <mergeCell ref="J79:M79"/>
    <mergeCell ref="J78:M78"/>
    <mergeCell ref="E72:I72"/>
    <mergeCell ref="J72:M72"/>
    <mergeCell ref="J59:M59"/>
    <mergeCell ref="E64:I64"/>
    <mergeCell ref="J64:M64"/>
    <mergeCell ref="J65:M65"/>
    <mergeCell ref="C6:P6"/>
    <mergeCell ref="E30:I30"/>
    <mergeCell ref="J30:M30"/>
    <mergeCell ref="E33:I33"/>
    <mergeCell ref="E38:I38"/>
    <mergeCell ref="J38:M38"/>
    <mergeCell ref="E35:I35"/>
    <mergeCell ref="J28:M28"/>
    <mergeCell ref="J15:M15"/>
    <mergeCell ref="J36:M36"/>
    <mergeCell ref="E23:I23"/>
    <mergeCell ref="J23:M23"/>
    <mergeCell ref="E31:I31"/>
    <mergeCell ref="J31:M31"/>
    <mergeCell ref="E15:I15"/>
    <mergeCell ref="J35:M35"/>
    <mergeCell ref="J34:M34"/>
    <mergeCell ref="E32:I32"/>
    <mergeCell ref="J32:M32"/>
    <mergeCell ref="J26:M26"/>
    <mergeCell ref="J16:M16"/>
    <mergeCell ref="E18:I18"/>
    <mergeCell ref="J22:M22"/>
    <mergeCell ref="E19:I19"/>
  </mergeCells>
  <pageMargins left="1.1811023622047245" right="0.39370078740157483" top="0.39370078740157483" bottom="0.39370078740157483" header="0" footer="0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(доходы)_1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miloserdova</dc:creator>
  <cp:lastModifiedBy>ANF</cp:lastModifiedBy>
  <cp:lastPrinted>2019-03-29T04:13:58Z</cp:lastPrinted>
  <dcterms:created xsi:type="dcterms:W3CDTF">2015-04-16T11:16:16Z</dcterms:created>
  <dcterms:modified xsi:type="dcterms:W3CDTF">2020-10-02T06:40:54Z</dcterms:modified>
</cp:coreProperties>
</file>