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20730" windowHeight="11760"/>
  </bookViews>
  <sheets>
    <sheet name="Исполн. (доходы)_1" sheetId="2" r:id="rId1"/>
  </sheets>
  <calcPr calcId="144525"/>
</workbook>
</file>

<file path=xl/calcChain.xml><?xml version="1.0" encoding="utf-8"?>
<calcChain xmlns="http://schemas.openxmlformats.org/spreadsheetml/2006/main">
  <c r="F94" i="2" l="1"/>
  <c r="F95" i="2"/>
  <c r="F131" i="2"/>
  <c r="F132" i="2"/>
  <c r="F133" i="2"/>
  <c r="F134" i="2"/>
  <c r="F135" i="2"/>
  <c r="F137" i="2"/>
  <c r="F138" i="2"/>
  <c r="E130" i="2"/>
  <c r="D130" i="2"/>
  <c r="E114" i="2"/>
  <c r="D114" i="2"/>
  <c r="E111" i="2"/>
  <c r="D111" i="2"/>
  <c r="F100" i="2"/>
  <c r="F101" i="2"/>
  <c r="E84" i="2"/>
  <c r="D84" i="2"/>
  <c r="F83" i="2"/>
  <c r="F82" i="2"/>
  <c r="E80" i="2"/>
  <c r="D80" i="2"/>
  <c r="E75" i="2"/>
  <c r="D75" i="2"/>
  <c r="E73" i="2"/>
  <c r="D73" i="2"/>
  <c r="F71" i="2"/>
  <c r="F67" i="2"/>
  <c r="F53" i="2"/>
  <c r="F52" i="2"/>
  <c r="F51" i="2"/>
  <c r="F50" i="2"/>
  <c r="F46" i="2"/>
  <c r="F43" i="2"/>
  <c r="F42" i="2"/>
  <c r="F41" i="2"/>
  <c r="F130" i="2" l="1"/>
  <c r="E34" i="2"/>
  <c r="D34" i="2"/>
  <c r="F38" i="2"/>
  <c r="F31" i="2"/>
  <c r="F30" i="2"/>
  <c r="F27" i="2"/>
  <c r="F115" i="2"/>
  <c r="F69" i="2"/>
  <c r="F70" i="2"/>
  <c r="F64" i="2"/>
  <c r="F47" i="2"/>
  <c r="F32" i="2"/>
  <c r="E109" i="2"/>
  <c r="D109" i="2"/>
  <c r="F54" i="2"/>
  <c r="F126" i="2"/>
  <c r="F128" i="2"/>
  <c r="F129" i="2"/>
  <c r="E127" i="2"/>
  <c r="D127" i="2"/>
  <c r="E120" i="2"/>
  <c r="D120" i="2"/>
  <c r="E107" i="2"/>
  <c r="D107" i="2"/>
  <c r="F108" i="2"/>
  <c r="E86" i="2"/>
  <c r="D86" i="2"/>
  <c r="E39" i="2"/>
  <c r="D39" i="2"/>
  <c r="F65" i="2"/>
  <c r="F63" i="2"/>
  <c r="F62" i="2"/>
  <c r="F61" i="2"/>
  <c r="F48" i="2"/>
  <c r="E13" i="2"/>
  <c r="D13" i="2"/>
  <c r="F28" i="2"/>
  <c r="E78" i="2"/>
  <c r="D78" i="2"/>
  <c r="F93" i="2"/>
  <c r="F91" i="2"/>
  <c r="E116" i="2"/>
  <c r="D116" i="2"/>
  <c r="F77" i="2"/>
  <c r="F59" i="2"/>
  <c r="F21" i="2"/>
  <c r="E124" i="2"/>
  <c r="D124" i="2"/>
  <c r="E118" i="2"/>
  <c r="D118" i="2"/>
  <c r="F106" i="2"/>
  <c r="F55" i="2"/>
  <c r="F24" i="2"/>
  <c r="F17" i="2"/>
  <c r="F49" i="2"/>
  <c r="F14" i="2"/>
  <c r="F15" i="2"/>
  <c r="F16" i="2"/>
  <c r="F18" i="2"/>
  <c r="F19" i="2"/>
  <c r="F22" i="2"/>
  <c r="F23" i="2"/>
  <c r="F25" i="2"/>
  <c r="F26" i="2"/>
  <c r="F29" i="2"/>
  <c r="F33" i="2"/>
  <c r="F35" i="2"/>
  <c r="F37" i="2"/>
  <c r="F40" i="2"/>
  <c r="F44" i="2"/>
  <c r="F45" i="2"/>
  <c r="F56" i="2"/>
  <c r="F57" i="2"/>
  <c r="F58" i="2"/>
  <c r="F60" i="2"/>
  <c r="F66" i="2"/>
  <c r="F68" i="2"/>
  <c r="F72" i="2"/>
  <c r="F74" i="2"/>
  <c r="F76" i="2"/>
  <c r="F79" i="2"/>
  <c r="F81" i="2"/>
  <c r="F87" i="2"/>
  <c r="F89" i="2"/>
  <c r="F90" i="2"/>
  <c r="F96" i="2"/>
  <c r="F97" i="2"/>
  <c r="F98" i="2"/>
  <c r="F102" i="2"/>
  <c r="F103" i="2"/>
  <c r="F104" i="2"/>
  <c r="F105" i="2"/>
  <c r="F110" i="2"/>
  <c r="F112" i="2"/>
  <c r="F117" i="2"/>
  <c r="F119" i="2"/>
  <c r="F121" i="2"/>
  <c r="F122" i="2"/>
  <c r="F125" i="2"/>
  <c r="D12" i="2" l="1"/>
  <c r="E12" i="2"/>
  <c r="F114" i="2"/>
  <c r="F127" i="2"/>
  <c r="F116" i="2"/>
  <c r="F13" i="2"/>
  <c r="F78" i="2"/>
  <c r="F80" i="2"/>
  <c r="F86" i="2"/>
  <c r="F88" i="2"/>
  <c r="F120" i="2"/>
  <c r="F109" i="2"/>
  <c r="F124" i="2"/>
  <c r="F111" i="2"/>
  <c r="F107" i="2"/>
  <c r="F118" i="2"/>
  <c r="F73" i="2"/>
  <c r="F75" i="2"/>
  <c r="F39" i="2"/>
  <c r="F34" i="2"/>
  <c r="F12" i="2" l="1"/>
</calcChain>
</file>

<file path=xl/sharedStrings.xml><?xml version="1.0" encoding="utf-8"?>
<sst xmlns="http://schemas.openxmlformats.org/spreadsheetml/2006/main" count="362" uniqueCount="228">
  <si>
    <t/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</si>
  <si>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</si>
  <si>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доходы от компенсации затрат бюджетов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</si>
  <si>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</si>
  <si>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Налог, взимаемый в связи с применением патентной системы налогообложения, зачисляемый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</si>
  <si>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</si>
  <si>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</si>
  <si>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Минимальный налог, зачисляемый в бюджеты субъектов Российской Федерации</t>
  </si>
  <si>
    <t>Налог, взимаемый с налогоплательщиков, выбравших в качестве объекта налогобложения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</si>
  <si>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</t>
  </si>
  <si>
    <t>Налог на доходы физических лиц 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</si>
  <si>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 на доходы физических лиц,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</si>
  <si>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</si>
  <si>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</si>
  <si>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</si>
  <si>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</si>
  <si>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</si>
  <si>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05021805010050000151</t>
  </si>
  <si>
    <t>Прочие межбюджетные трансферты, передаваемые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</si>
  <si>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</si>
  <si>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</si>
  <si>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</si>
  <si>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</si>
  <si>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05020203020050000151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</si>
  <si>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</si>
  <si>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</si>
  <si>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государственную регистрацию актов гражданского состояния</t>
  </si>
  <si>
    <t>Прочие субсидии бюджетам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</si>
  <si>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</si>
  <si>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Дотации бюджетам муниципальных районов на выравнивание бюджетной обеспеченности</t>
  </si>
  <si>
    <t>Проценты, полученные от предоставления бюджетных кредитов внутри страны за счет средств бюджетов муниципальных районов</t>
  </si>
  <si>
    <t>Плата за выбросы загрязняющих веществ в атмосферный воздух стационарными объектами</t>
  </si>
  <si>
    <t>Доходы от продажи квартир, находящихся в собственности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</si>
  <si>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</si>
  <si>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04011107015050000120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</si>
  <si>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</si>
  <si>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</si>
  <si>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</si>
  <si>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04011101050050000120</t>
  </si>
  <si>
    <t xml:space="preserve">Государственная пошлина за выдачу разрешения на установку рекламной конструкции </t>
  </si>
  <si>
    <t>тыс.руб.</t>
  </si>
  <si>
    <t>Прочие безвозмездные поступления в бюджеты муниципальных районов</t>
  </si>
  <si>
    <t>Плата за сбросы загрязняющих веществ в водные объекты</t>
  </si>
  <si>
    <t>Субсидии бюджетам муниципальных районов на  на софинансирование капитальных вложений в объекты муниципальной собственности</t>
  </si>
  <si>
    <t>к решению Думы Березовского района</t>
  </si>
  <si>
    <t>% исполнения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</si>
  <si>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</si>
  <si>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</si>
  <si>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14111690050056000140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</si>
  <si>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1января 2011 года)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</si>
  <si>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т.ч.казенных), в части реализации основных средств по указанному имуществу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</si>
  <si>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</si>
  <si>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</si>
  <si>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Земельный налог с организаций, обладающих земельным участком, расположенным в границах межселенных территорий</t>
  </si>
  <si>
    <t>Исполнено</t>
  </si>
  <si>
    <t>Код классификации доходов бюджетов</t>
  </si>
  <si>
    <t>Код главного адм-ра доходов бюджетов</t>
  </si>
  <si>
    <t>Код вида и подвида доходов бюджета</t>
  </si>
  <si>
    <t>Наименование главного администратора доходов бюджета и кода классификации доходов бюджетов</t>
  </si>
  <si>
    <t>План</t>
  </si>
  <si>
    <t>Администрация Березовского района</t>
  </si>
  <si>
    <t>040</t>
  </si>
  <si>
    <t>041</t>
  </si>
  <si>
    <t>Прочие поступления от использования имущества, находящегося в собственности муниципальных районов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</si>
  <si>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</si>
  <si>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</si>
  <si>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11690050050000140</t>
  </si>
  <si>
    <t>11406013130000430</t>
  </si>
  <si>
    <t>11406013050000430</t>
  </si>
  <si>
    <t>11402053050000410</t>
  </si>
  <si>
    <t>11401050050000410</t>
  </si>
  <si>
    <t>11302995050000130</t>
  </si>
  <si>
    <t>11109045050000120</t>
  </si>
  <si>
    <t>11105035050000120</t>
  </si>
  <si>
    <t>11105025050000120</t>
  </si>
  <si>
    <t>11105013130000120</t>
  </si>
  <si>
    <t>11105013050000120</t>
  </si>
  <si>
    <t>10807150011000110</t>
  </si>
  <si>
    <t>048</t>
  </si>
  <si>
    <t>Управление Федеральной службы по надзору в сфере природопользования (Росприроднадзора) по ХМАО-Югре</t>
  </si>
  <si>
    <t>11201010016000120</t>
  </si>
  <si>
    <t>11201030016000120</t>
  </si>
  <si>
    <t>050</t>
  </si>
  <si>
    <t>11103050050000120</t>
  </si>
  <si>
    <t>Субсидии бюджетам муниципальных районов на строительство, содернизацию,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</si>
  <si>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</si>
  <si>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</si>
  <si>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Комитет по финансам администрации Березовского района</t>
  </si>
  <si>
    <t>076</t>
  </si>
  <si>
    <t>Нижнеобское территориальное управление Федерального агентства по рыболовству</t>
  </si>
  <si>
    <t>141</t>
  </si>
  <si>
    <t>161</t>
  </si>
  <si>
    <t>Управление Федеральнои антимонопольной службы по ХМАО-Югре</t>
  </si>
  <si>
    <t>170</t>
  </si>
  <si>
    <t>Служба государственного надзора за техническим состоянием самоходных машин и других видов техники ХМАО-Югры</t>
  </si>
  <si>
    <t>177</t>
  </si>
  <si>
    <t>Управление Федеральной налоговой службы по ХМАО-Югре</t>
  </si>
  <si>
    <t>182</t>
  </si>
  <si>
    <t>10102010010000110</t>
  </si>
  <si>
    <t>10102020010000110</t>
  </si>
  <si>
    <t>10102030010000110</t>
  </si>
  <si>
    <t>10102040010000110</t>
  </si>
  <si>
    <t>10501011010000110</t>
  </si>
  <si>
    <t>10501021010000110</t>
  </si>
  <si>
    <t>10501022010000110</t>
  </si>
  <si>
    <t>10501050010000110</t>
  </si>
  <si>
    <t>10502010020000110</t>
  </si>
  <si>
    <t>10503010010000110</t>
  </si>
  <si>
    <t>10504020020000110</t>
  </si>
  <si>
    <t>10606033050000110</t>
  </si>
  <si>
    <t>10803010010000110</t>
  </si>
  <si>
    <t>11606000010000140</t>
  </si>
  <si>
    <t>188</t>
  </si>
  <si>
    <t>231</t>
  </si>
  <si>
    <t>Комитет образования администрации Березовского района</t>
  </si>
  <si>
    <t>241</t>
  </si>
  <si>
    <t>420</t>
  </si>
  <si>
    <t>530</t>
  </si>
  <si>
    <t>Администрация городского поселения Игрим</t>
  </si>
  <si>
    <t>ДОХОДЫ, ВСЕГО:</t>
  </si>
  <si>
    <t>Приложение 1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</si>
  <si>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</si>
  <si>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</si>
  <si>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бюдетам муниципальных районов на реализацию мероприятий по обеспечению жильем молодых семей</t>
  </si>
  <si>
    <t>271</t>
  </si>
  <si>
    <t>Комитет спорта и молодежной политики администрации Березовского района</t>
  </si>
  <si>
    <t>20405099050000150</t>
  </si>
  <si>
    <t>11705050050000180</t>
  </si>
  <si>
    <t>Прочие неналоговые доходы бюджетов муниципальных райнов</t>
  </si>
  <si>
    <t>Прочие дотации бюджетам муниципальных районов</t>
  </si>
  <si>
    <t>20235176050000150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</si>
  <si>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</si>
  <si>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21960010050000150</t>
  </si>
  <si>
    <t>20249999050000150</t>
  </si>
  <si>
    <t>20240014050000150</t>
  </si>
  <si>
    <t>20235930050000150</t>
  </si>
  <si>
    <t>20235135050000150</t>
  </si>
  <si>
    <t>20235120050000150</t>
  </si>
  <si>
    <t>20235118050000150</t>
  </si>
  <si>
    <t>20235082050000150</t>
  </si>
  <si>
    <t>20230029050000150</t>
  </si>
  <si>
    <t>20230024050000150</t>
  </si>
  <si>
    <t>20229999050000150</t>
  </si>
  <si>
    <t>20225555050000150</t>
  </si>
  <si>
    <t>20225497050000150</t>
  </si>
  <si>
    <t>20220077050000150</t>
  </si>
  <si>
    <t>20220041050000150</t>
  </si>
  <si>
    <t>20219999050000150</t>
  </si>
  <si>
    <t>20215002050000150</t>
  </si>
  <si>
    <t>20215001050000150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</si>
  <si>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</si>
  <si>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ло 1 января 2011 года)</t>
  </si>
  <si>
    <t>322</t>
  </si>
  <si>
    <t>Управление Федеральной службы судебных приставов</t>
  </si>
  <si>
    <t xml:space="preserve"> Исполнение по доходам бюджета Березовского района за 2020 год по кодам классификации доходов бюджетов 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</si>
  <si>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</si>
  <si>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</si>
  <si>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11607010050000140</t>
  </si>
  <si>
    <t>11607090050000140</t>
  </si>
  <si>
    <t>11610123010000140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</si>
  <si>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</si>
  <si>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</si>
  <si>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</si>
  <si>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11201041016000120</t>
  </si>
  <si>
    <t>11201042016000120</t>
  </si>
  <si>
    <t xml:space="preserve">Плата за размещение отходов производства
</t>
  </si>
  <si>
    <t xml:space="preserve">Плата за размещение твердых коммунальных отходов
</t>
  </si>
  <si>
    <t>11601194010000140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</si>
  <si>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</si>
  <si>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20215853050000150</t>
  </si>
  <si>
    <t xml:space="preserve"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
</t>
  </si>
  <si>
    <t>20220299050000150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</si>
  <si>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</si>
  <si>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>20220302050000150</t>
  </si>
  <si>
    <t xml:space="preserve"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</si>
  <si>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>20225304050000150</t>
  </si>
  <si>
    <t xml:space="preserve"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</si>
  <si>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20225491050000150</t>
  </si>
  <si>
    <t xml:space="preserve"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
</t>
  </si>
  <si>
    <t>20245303050000150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</si>
  <si>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</si>
  <si>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21805030050000150</t>
  </si>
  <si>
    <t xml:space="preserve">Доходы бюджетов муниципальных районов от возврата иными организациями остатков субсидий прошлых лет
</t>
  </si>
  <si>
    <t>21860010050000150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</si>
  <si>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</si>
  <si>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>11601092010000140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</si>
  <si>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
</t>
  </si>
  <si>
    <t>11601192010000140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</si>
  <si>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
</t>
  </si>
  <si>
    <t>10601030050000110</t>
  </si>
  <si>
    <t xml:space="preserve">Налог на имущество физических лиц, взимаемый по ставкам, применяемым к объектам налогообложения, расположенным в границах межселенных территорий
</t>
  </si>
  <si>
    <t>10604011020000110</t>
  </si>
  <si>
    <t>10604012020000110</t>
  </si>
  <si>
    <t xml:space="preserve">Транспортный налог с организаций
</t>
  </si>
  <si>
    <t xml:space="preserve">Транспортный налог с физических лиц
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</si>
  <si>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</si>
  <si>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</si>
  <si>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Комитет культуры администрации Березовского района</t>
  </si>
  <si>
    <t>11601082010000140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</si>
  <si>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
</t>
  </si>
  <si>
    <t>11601203010000140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</si>
  <si>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</si>
  <si>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11602010020000140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</si>
  <si>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</si>
  <si>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>580</t>
  </si>
  <si>
    <t>Департамент внутренней политики Ханты-Мансийского автономного округа - Югры</t>
  </si>
  <si>
    <t>Аппарат Губернатора Ханты-Мансийского автономного округа  Югры</t>
  </si>
  <si>
    <t>11601053010000140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</si>
  <si>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</si>
  <si>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11601063010000140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</si>
  <si>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</si>
  <si>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</si>
  <si>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</si>
  <si>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</si>
  <si>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</si>
  <si>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</si>
  <si>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</si>
  <si>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</si>
  <si>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</si>
  <si>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11601193010000140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</si>
  <si>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</si>
  <si>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Управление Федеральной службы по надзору в сфере защиты прав потребителей и благополучия человека по Ханты-Мансийскому автономному округу – Югре</t>
  </si>
  <si>
    <t>Главное управление Министерства Российской Федерации по делам гражданской обороны, чрезвычайным ситуациям и ликвидации последствий стихийных бедствий по Ханты-Мансийскому автономному округу – Югре</t>
  </si>
  <si>
    <t>Управление Министерства внутренних дел Российской Федерации по Ханты-Мансийскому автономному округу - Югре</t>
  </si>
  <si>
    <t>Служба жилищного и строительного надзора Ханты-Мансийского автономного округа-Югры</t>
  </si>
  <si>
    <t>Служба по контролю и надзору в сфере охраны окружающей среды, объектов животного мира и лесных отношений Ханты-Мансийского автономного округа-Югры</t>
  </si>
  <si>
    <t>X</t>
  </si>
  <si>
    <t>от 03 июня 2021 года № 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</si>
</sst>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0000000"/>
    <numFmt numFmtId="166" formatCode="0000000"/>
    <numFmt numFmtId="167" formatCode="0.0"/>
    <numFmt numFmtId="168" formatCode="#,##0.0_ ;[Red]\-#,##0.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Font="1"/>
    <xf numFmtId="0" fontId="4" fillId="0" borderId="0" xfId="1" applyFont="1"/>
    <xf numFmtId="49" fontId="6" fillId="0" borderId="1" xfId="1" applyNumberFormat="1" applyFont="1" applyFill="1" applyBorder="1" applyAlignment="1" applyProtection="1">
      <alignment horizontal="center"/>
      <protection hidden="1"/>
    </xf>
    <xf numFmtId="49" fontId="6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1" applyNumberFormat="1" applyFont="1" applyFill="1" applyBorder="1" applyAlignment="1" applyProtection="1">
      <alignment horizontal="left" wrapText="1"/>
      <protection hidden="1"/>
    </xf>
    <xf numFmtId="164" fontId="6" fillId="0" borderId="1" xfId="1" applyNumberFormat="1" applyFont="1" applyFill="1" applyBorder="1" applyAlignment="1" applyProtection="1">
      <alignment horizontal="center" wrapText="1"/>
      <protection hidden="1"/>
    </xf>
    <xf numFmtId="167" fontId="6" fillId="0" borderId="1" xfId="1" applyNumberFormat="1" applyFont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wrapText="1"/>
      <protection hidden="1"/>
    </xf>
    <xf numFmtId="0" fontId="8" fillId="0" borderId="1" xfId="0" applyFont="1" applyBorder="1"/>
    <xf numFmtId="164" fontId="7" fillId="0" borderId="1" xfId="1" applyNumberFormat="1" applyFont="1" applyFill="1" applyBorder="1" applyAlignment="1" applyProtection="1">
      <alignment horizontal="center" wrapText="1"/>
      <protection hidden="1"/>
    </xf>
    <xf numFmtId="167" fontId="7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1" xfId="1" applyFont="1" applyBorder="1"/>
    <xf numFmtId="0" fontId="8" fillId="0" borderId="1" xfId="0" applyFont="1" applyBorder="1" applyAlignment="1">
      <alignment wrapText="1"/>
    </xf>
    <xf numFmtId="168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Border="1"/>
    <xf numFmtId="49" fontId="7" fillId="0" borderId="1" xfId="1" applyNumberFormat="1" applyFont="1" applyFill="1" applyBorder="1" applyAlignment="1" applyProtection="1">
      <alignment horizontal="center" wrapText="1"/>
      <protection hidden="1"/>
    </xf>
    <xf numFmtId="49" fontId="7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 applyAlignment="1" applyProtection="1">
      <alignment horizontal="center"/>
      <protection hidden="1"/>
    </xf>
    <xf numFmtId="0" fontId="7" fillId="0" borderId="1" xfId="1" applyFont="1" applyFill="1" applyBorder="1" applyAlignment="1" applyProtection="1">
      <alignment horizontal="center"/>
      <protection hidden="1"/>
    </xf>
    <xf numFmtId="0" fontId="7" fillId="0" borderId="1" xfId="1" applyFont="1" applyBorder="1"/>
    <xf numFmtId="0" fontId="6" fillId="0" borderId="1" xfId="1" applyFont="1" applyBorder="1" applyAlignment="1" applyProtection="1">
      <alignment horizontal="center"/>
      <protection hidden="1"/>
    </xf>
    <xf numFmtId="164" fontId="9" fillId="0" borderId="1" xfId="0" applyNumberFormat="1" applyFont="1" applyBorder="1" applyAlignment="1">
      <alignment horizontal="center" vertical="center"/>
    </xf>
    <xf numFmtId="167" fontId="9" fillId="0" borderId="1" xfId="0" applyNumberFormat="1" applyFont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justify"/>
      <protection hidden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1" applyNumberFormat="1" applyFont="1" applyFill="1" applyBorder="1" applyAlignment="1" applyProtection="1">
      <alignment wrapText="1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Alignment="1">
      <alignment horizontal="right"/>
    </xf>
    <xf numFmtId="164" fontId="14" fillId="0" borderId="1" xfId="1" applyNumberFormat="1" applyFont="1" applyFill="1" applyBorder="1" applyAlignment="1" applyProtection="1">
      <alignment horizontal="center" wrapText="1"/>
      <protection hidden="1"/>
    </xf>
    <xf numFmtId="168" fontId="9" fillId="0" borderId="1" xfId="0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justify" vertical="justify" wrapText="1"/>
      <protection hidden="1"/>
    </xf>
    <xf numFmtId="0" fontId="6" fillId="0" borderId="0" xfId="1" applyFont="1" applyAlignment="1">
      <alignment horizontal="justify" vertical="justify" wrapText="1"/>
    </xf>
    <xf numFmtId="0" fontId="8" fillId="0" borderId="1" xfId="0" applyFont="1" applyBorder="1" applyAlignment="1">
      <alignment horizontal="justify" vertical="justify" wrapText="1"/>
    </xf>
    <xf numFmtId="0" fontId="6" fillId="0" borderId="0" xfId="1" applyFont="1"/>
    <xf numFmtId="0" fontId="7" fillId="0" borderId="1" xfId="1" applyFont="1" applyBorder="1" applyAlignment="1">
      <alignment horizontal="center" vertical="distributed"/>
    </xf>
    <xf numFmtId="0" fontId="7" fillId="0" borderId="1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1" xfId="1" applyFont="1" applyBorder="1" applyAlignment="1">
      <alignment horizontal="justify" vertical="justify" wrapText="1"/>
    </xf>
    <xf numFmtId="0" fontId="6" fillId="0" borderId="1" xfId="1" applyNumberFormat="1" applyFont="1" applyBorder="1" applyAlignment="1">
      <alignment horizontal="justify" vertical="justify"/>
    </xf>
    <xf numFmtId="0" fontId="6" fillId="0" borderId="1" xfId="1" applyNumberFormat="1" applyFont="1" applyBorder="1" applyAlignment="1">
      <alignment horizontal="justify" vertical="justify" wrapText="1"/>
    </xf>
    <xf numFmtId="0" fontId="9" fillId="0" borderId="0" xfId="0" applyFont="1" applyAlignment="1">
      <alignment horizontal="center" vertical="justify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 vertical="center"/>
    </xf>
    <xf numFmtId="0" fontId="1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>
      <alignment horizontal="center" vertical="center" wrapText="1"/>
    </xf>
    <xf numFmtId="0" fontId="10" fillId="0" borderId="0" xfId="1" applyNumberFormat="1" applyFont="1" applyFill="1" applyAlignment="1" applyProtection="1">
      <alignment horizontal="center" vertical="distributed"/>
      <protection hidden="1"/>
    </xf>
    <xf numFmtId="0" fontId="11" fillId="0" borderId="0" xfId="0" applyFont="1" applyAlignment="1">
      <alignment horizontal="center" vertical="distributed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9"/>
  <sheetViews>
    <sheetView showGridLines="0" tabSelected="1" topLeftCell="A2" workbookViewId="0">
      <selection activeCell="G8" sqref="G8"/>
    </sheetView>
  </sheetViews>
  <sheetFormatPr defaultColWidth="9.140625" defaultRowHeight="12.75" x14ac:dyDescent="0.2"/>
  <cols>
    <col min="1" max="1" width="9.140625" style="1"/>
    <col min="2" max="2" width="17" style="1" customWidth="1"/>
    <col min="3" max="3" width="50.85546875" style="1" customWidth="1"/>
    <col min="4" max="4" width="14.42578125" style="1" customWidth="1"/>
    <col min="5" max="5" width="13.42578125" style="1" customWidth="1"/>
    <col min="6" max="6" width="10.42578125" style="1" customWidth="1"/>
    <col min="7" max="7" width="12.5703125" style="1" customWidth="1"/>
    <col min="8" max="8" width="11.42578125" style="1" customWidth="1"/>
    <col min="9" max="226" width="9.140625" style="1" customWidth="1"/>
    <col min="227" max="16384" width="9.140625" style="1"/>
  </cols>
  <sheetData>
    <row r="1" spans="1:8" ht="409.6" hidden="1" customHeight="1" x14ac:dyDescent="0.2">
      <c r="A1" s="4"/>
      <c r="B1" s="4"/>
      <c r="C1" s="2"/>
      <c r="D1" s="2"/>
      <c r="E1" s="2"/>
    </row>
    <row r="2" spans="1:8" ht="23.25" customHeight="1" x14ac:dyDescent="0.25">
      <c r="A2" s="4"/>
      <c r="B2" s="4"/>
      <c r="C2" s="2"/>
      <c r="D2" s="54" t="s">
        <v>120</v>
      </c>
      <c r="E2" s="54"/>
      <c r="F2" s="54"/>
    </row>
    <row r="3" spans="1:8" ht="13.5" customHeight="1" x14ac:dyDescent="0.25">
      <c r="A3" s="4"/>
      <c r="B3" s="4"/>
      <c r="C3" s="2"/>
      <c r="D3" s="54" t="s">
        <v>44</v>
      </c>
      <c r="E3" s="54"/>
      <c r="F3" s="54"/>
    </row>
    <row r="4" spans="1:8" ht="12.75" customHeight="1" x14ac:dyDescent="0.25">
      <c r="A4" s="4"/>
      <c r="B4" s="4"/>
      <c r="C4" s="2"/>
      <c r="D4" s="54" t="s">
        <v>227</v>
      </c>
      <c r="E4" s="54"/>
      <c r="F4" s="54"/>
    </row>
    <row r="5" spans="1:8" ht="13.5" customHeight="1" x14ac:dyDescent="0.2">
      <c r="A5" s="4"/>
      <c r="B5" s="4"/>
      <c r="C5" s="2"/>
      <c r="D5" s="2"/>
      <c r="E5" s="2"/>
    </row>
    <row r="6" spans="1:8" ht="41.25" customHeight="1" x14ac:dyDescent="0.2">
      <c r="A6" s="5"/>
      <c r="B6" s="60" t="s">
        <v>154</v>
      </c>
      <c r="C6" s="61"/>
      <c r="D6" s="61"/>
      <c r="E6" s="61"/>
      <c r="F6" s="61"/>
    </row>
    <row r="7" spans="1:8" ht="13.5" hidden="1" customHeight="1" x14ac:dyDescent="0.2">
      <c r="A7" s="4"/>
      <c r="B7" s="4"/>
      <c r="C7" s="3"/>
      <c r="D7" s="3"/>
      <c r="E7" s="2"/>
      <c r="F7" s="6"/>
    </row>
    <row r="8" spans="1:8" ht="13.5" customHeight="1" x14ac:dyDescent="0.2">
      <c r="A8" s="4"/>
      <c r="B8" s="4"/>
      <c r="C8" s="3"/>
      <c r="D8" s="3"/>
      <c r="E8" s="2"/>
      <c r="F8" s="38" t="s">
        <v>40</v>
      </c>
    </row>
    <row r="9" spans="1:8" ht="25.5" customHeight="1" x14ac:dyDescent="0.2">
      <c r="A9" s="55" t="s">
        <v>55</v>
      </c>
      <c r="B9" s="55"/>
      <c r="C9" s="56" t="s">
        <v>58</v>
      </c>
      <c r="D9" s="56" t="s">
        <v>59</v>
      </c>
      <c r="E9" s="58" t="s">
        <v>54</v>
      </c>
      <c r="F9" s="59" t="s">
        <v>45</v>
      </c>
    </row>
    <row r="10" spans="1:8" ht="63.75" customHeight="1" x14ac:dyDescent="0.2">
      <c r="A10" s="37" t="s">
        <v>56</v>
      </c>
      <c r="B10" s="37" t="s">
        <v>57</v>
      </c>
      <c r="C10" s="57"/>
      <c r="D10" s="57"/>
      <c r="E10" s="57"/>
      <c r="F10" s="57"/>
    </row>
    <row r="11" spans="1:8" ht="16.5" customHeight="1" x14ac:dyDescent="0.2">
      <c r="A11" s="30">
        <v>1</v>
      </c>
      <c r="B11" s="33">
        <v>2</v>
      </c>
      <c r="C11" s="31">
        <v>3</v>
      </c>
      <c r="D11" s="31">
        <v>4</v>
      </c>
      <c r="E11" s="31">
        <v>5</v>
      </c>
      <c r="F11" s="31">
        <v>6</v>
      </c>
    </row>
    <row r="12" spans="1:8" ht="22.5" customHeight="1" x14ac:dyDescent="0.2">
      <c r="A12" s="52" t="s">
        <v>119</v>
      </c>
      <c r="B12" s="53"/>
      <c r="C12" s="53"/>
      <c r="D12" s="40">
        <f>D13+D34+D39+D73+D75+D78+D80+D84+D86+D107+D109+D111+D114+D116+D118+D120+D124+D127+D130</f>
        <v>4249070.6999999974</v>
      </c>
      <c r="E12" s="40">
        <f>E13+E34+E39+E73+E75+E78+E80+E84+E86+E107+E109+E111+E114+E116+E118+E120+E124+E127+E130</f>
        <v>4200892.5999999996</v>
      </c>
      <c r="F12" s="29">
        <f>E12/D12*100</f>
        <v>98.866149720690743</v>
      </c>
    </row>
    <row r="13" spans="1:8" ht="22.5" customHeight="1" x14ac:dyDescent="0.2">
      <c r="A13" s="23" t="s">
        <v>61</v>
      </c>
      <c r="B13" s="31"/>
      <c r="C13" s="32" t="s">
        <v>60</v>
      </c>
      <c r="D13" s="28">
        <f>SUM(D14:D33)</f>
        <v>22673.200000000001</v>
      </c>
      <c r="E13" s="28">
        <f>SUM(E14:E33)</f>
        <v>23056.399999999998</v>
      </c>
      <c r="F13" s="29">
        <f>E13/D13*100</f>
        <v>101.69010108850978</v>
      </c>
    </row>
    <row r="14" spans="1:8" ht="27.75" customHeight="1" x14ac:dyDescent="0.2">
      <c r="A14" s="8" t="s">
        <v>61</v>
      </c>
      <c r="B14" s="9" t="s">
        <v>77</v>
      </c>
      <c r="C14" s="10" t="s">
        <v>39</v>
      </c>
      <c r="D14" s="11">
        <v>5</v>
      </c>
      <c r="E14" s="11">
        <v>5</v>
      </c>
      <c r="F14" s="12">
        <f t="shared" ref="F14:F59" si="0">E14/D14*100</f>
        <v>100</v>
      </c>
    </row>
    <row r="15" spans="1:8" ht="56.25" hidden="1" customHeight="1" x14ac:dyDescent="0.2">
      <c r="A15" s="8" t="s">
        <v>62</v>
      </c>
      <c r="B15" s="9" t="s">
        <v>38</v>
      </c>
      <c r="C15" s="10" t="s">
        <v>37</v>
      </c>
      <c r="D15" s="11">
        <v>0</v>
      </c>
      <c r="E15" s="11">
        <v>0</v>
      </c>
      <c r="F15" s="12" t="e">
        <f t="shared" si="0"/>
        <v>#DIV/0!</v>
      </c>
      <c r="H15" s="7"/>
    </row>
    <row r="16" spans="1:8" ht="76.5" customHeight="1" x14ac:dyDescent="0.2">
      <c r="A16" s="8" t="s">
        <v>61</v>
      </c>
      <c r="B16" s="9" t="s">
        <v>76</v>
      </c>
      <c r="C16" s="10" t="s">
        <v>121</v>
      </c>
      <c r="D16" s="11">
        <v>1880</v>
      </c>
      <c r="E16" s="11">
        <v>1904.6</v>
      </c>
      <c r="F16" s="12">
        <f t="shared" si="0"/>
        <v>101.30851063829786</v>
      </c>
    </row>
    <row r="17" spans="1:6" ht="62.25" customHeight="1" x14ac:dyDescent="0.2">
      <c r="A17" s="17" t="s">
        <v>61</v>
      </c>
      <c r="B17" s="9" t="s">
        <v>75</v>
      </c>
      <c r="C17" s="10" t="s">
        <v>46</v>
      </c>
      <c r="D17" s="11">
        <v>1013</v>
      </c>
      <c r="E17" s="11">
        <v>885.6</v>
      </c>
      <c r="F17" s="12">
        <f t="shared" si="0"/>
        <v>87.42349457058242</v>
      </c>
    </row>
    <row r="18" spans="1:6" ht="64.5" customHeight="1" x14ac:dyDescent="0.2">
      <c r="A18" s="17" t="s">
        <v>61</v>
      </c>
      <c r="B18" s="9" t="s">
        <v>74</v>
      </c>
      <c r="C18" s="10" t="s">
        <v>36</v>
      </c>
      <c r="D18" s="11">
        <v>321.7</v>
      </c>
      <c r="E18" s="11">
        <v>321.7</v>
      </c>
      <c r="F18" s="12">
        <f t="shared" si="0"/>
        <v>100</v>
      </c>
    </row>
    <row r="19" spans="1:6" ht="64.5" customHeight="1" x14ac:dyDescent="0.2">
      <c r="A19" s="17" t="s">
        <v>61</v>
      </c>
      <c r="B19" s="9" t="s">
        <v>73</v>
      </c>
      <c r="C19" s="10" t="s">
        <v>35</v>
      </c>
      <c r="D19" s="11">
        <v>9106</v>
      </c>
      <c r="E19" s="11">
        <v>9266.5</v>
      </c>
      <c r="F19" s="12">
        <f t="shared" si="0"/>
        <v>101.76257412694926</v>
      </c>
    </row>
    <row r="20" spans="1:6" ht="53.25" hidden="1" customHeight="1" x14ac:dyDescent="0.2">
      <c r="A20" s="17"/>
      <c r="B20" s="9" t="s">
        <v>34</v>
      </c>
      <c r="C20" s="10" t="s">
        <v>33</v>
      </c>
      <c r="D20" s="11"/>
      <c r="E20" s="11"/>
      <c r="F20" s="12"/>
    </row>
    <row r="21" spans="1:6" ht="27.75" customHeight="1" x14ac:dyDescent="0.2">
      <c r="A21" s="17" t="s">
        <v>61</v>
      </c>
      <c r="B21" s="9" t="s">
        <v>72</v>
      </c>
      <c r="C21" s="9" t="s">
        <v>63</v>
      </c>
      <c r="D21" s="11">
        <v>2918.6</v>
      </c>
      <c r="E21" s="11">
        <v>3106</v>
      </c>
      <c r="F21" s="12">
        <f t="shared" si="0"/>
        <v>106.42088672651271</v>
      </c>
    </row>
    <row r="22" spans="1:6" ht="28.5" customHeight="1" x14ac:dyDescent="0.2">
      <c r="A22" s="17" t="s">
        <v>61</v>
      </c>
      <c r="B22" s="9" t="s">
        <v>71</v>
      </c>
      <c r="C22" s="10" t="s">
        <v>2</v>
      </c>
      <c r="D22" s="11">
        <v>575.5</v>
      </c>
      <c r="E22" s="11">
        <v>652.1</v>
      </c>
      <c r="F22" s="12">
        <f t="shared" si="0"/>
        <v>113.31016507384884</v>
      </c>
    </row>
    <row r="23" spans="1:6" ht="29.25" customHeight="1" x14ac:dyDescent="0.2">
      <c r="A23" s="17" t="s">
        <v>61</v>
      </c>
      <c r="B23" s="9" t="s">
        <v>70</v>
      </c>
      <c r="C23" s="10" t="s">
        <v>32</v>
      </c>
      <c r="D23" s="11">
        <v>866.5</v>
      </c>
      <c r="E23" s="11">
        <v>866.5</v>
      </c>
      <c r="F23" s="12">
        <f t="shared" si="0"/>
        <v>100</v>
      </c>
    </row>
    <row r="24" spans="1:6" ht="62.25" customHeight="1" x14ac:dyDescent="0.2">
      <c r="A24" s="17" t="s">
        <v>61</v>
      </c>
      <c r="B24" s="9" t="s">
        <v>69</v>
      </c>
      <c r="C24" s="10" t="s">
        <v>50</v>
      </c>
      <c r="D24" s="11">
        <v>4820</v>
      </c>
      <c r="E24" s="11">
        <v>4821.7</v>
      </c>
      <c r="F24" s="12">
        <f t="shared" si="0"/>
        <v>100.03526970954357</v>
      </c>
    </row>
    <row r="25" spans="1:6" ht="48.75" customHeight="1" x14ac:dyDescent="0.2">
      <c r="A25" s="17" t="s">
        <v>61</v>
      </c>
      <c r="B25" s="9" t="s">
        <v>68</v>
      </c>
      <c r="C25" s="10" t="s">
        <v>122</v>
      </c>
      <c r="D25" s="11">
        <v>50</v>
      </c>
      <c r="E25" s="11">
        <v>46.4</v>
      </c>
      <c r="F25" s="12">
        <f t="shared" si="0"/>
        <v>92.8</v>
      </c>
    </row>
    <row r="26" spans="1:6" ht="39.75" customHeight="1" x14ac:dyDescent="0.2">
      <c r="A26" s="17" t="s">
        <v>61</v>
      </c>
      <c r="B26" s="9" t="s">
        <v>67</v>
      </c>
      <c r="C26" s="10" t="s">
        <v>47</v>
      </c>
      <c r="D26" s="11">
        <v>19.100000000000001</v>
      </c>
      <c r="E26" s="11">
        <v>19.100000000000001</v>
      </c>
      <c r="F26" s="12">
        <f t="shared" si="0"/>
        <v>100</v>
      </c>
    </row>
    <row r="27" spans="1:6" ht="39.75" customHeight="1" x14ac:dyDescent="0.2">
      <c r="A27" s="17" t="s">
        <v>61</v>
      </c>
      <c r="B27" s="9" t="s">
        <v>155</v>
      </c>
      <c r="C27" s="10" t="s">
        <v>156</v>
      </c>
      <c r="D27" s="11">
        <v>18.2</v>
      </c>
      <c r="E27" s="11">
        <v>36.299999999999997</v>
      </c>
      <c r="F27" s="12">
        <f t="shared" si="0"/>
        <v>199.45054945054946</v>
      </c>
    </row>
    <row r="28" spans="1:6" ht="39.75" customHeight="1" x14ac:dyDescent="0.2">
      <c r="A28" s="17" t="s">
        <v>61</v>
      </c>
      <c r="B28" s="9" t="s">
        <v>64</v>
      </c>
      <c r="C28" s="10" t="s">
        <v>65</v>
      </c>
      <c r="D28" s="11">
        <v>21</v>
      </c>
      <c r="E28" s="11">
        <v>21.1</v>
      </c>
      <c r="F28" s="12">
        <f t="shared" si="0"/>
        <v>100.47619047619048</v>
      </c>
    </row>
    <row r="29" spans="1:6" ht="63.75" customHeight="1" x14ac:dyDescent="0.2">
      <c r="A29" s="17" t="s">
        <v>61</v>
      </c>
      <c r="B29" s="9" t="s">
        <v>157</v>
      </c>
      <c r="C29" s="41" t="s">
        <v>160</v>
      </c>
      <c r="D29" s="11">
        <v>16.5</v>
      </c>
      <c r="E29" s="11">
        <v>42.7</v>
      </c>
      <c r="F29" s="12">
        <f t="shared" si="0"/>
        <v>258.78787878787881</v>
      </c>
    </row>
    <row r="30" spans="1:6" ht="55.5" customHeight="1" x14ac:dyDescent="0.2">
      <c r="A30" s="17" t="s">
        <v>61</v>
      </c>
      <c r="B30" s="9" t="s">
        <v>158</v>
      </c>
      <c r="C30" s="41" t="s">
        <v>161</v>
      </c>
      <c r="D30" s="11">
        <v>153.80000000000001</v>
      </c>
      <c r="E30" s="11">
        <v>163.30000000000001</v>
      </c>
      <c r="F30" s="12">
        <f t="shared" si="0"/>
        <v>106.17685305591678</v>
      </c>
    </row>
    <row r="31" spans="1:6" ht="60" customHeight="1" x14ac:dyDescent="0.2">
      <c r="A31" s="17" t="s">
        <v>61</v>
      </c>
      <c r="B31" s="9" t="s">
        <v>159</v>
      </c>
      <c r="C31" s="41" t="s">
        <v>162</v>
      </c>
      <c r="D31" s="11">
        <v>51.2</v>
      </c>
      <c r="E31" s="11">
        <v>55</v>
      </c>
      <c r="F31" s="12">
        <f t="shared" si="0"/>
        <v>107.421875</v>
      </c>
    </row>
    <row r="32" spans="1:6" ht="25.5" customHeight="1" x14ac:dyDescent="0.2">
      <c r="A32" s="17" t="s">
        <v>61</v>
      </c>
      <c r="B32" s="9" t="s">
        <v>127</v>
      </c>
      <c r="C32" s="10" t="s">
        <v>128</v>
      </c>
      <c r="D32" s="11">
        <v>337.1</v>
      </c>
      <c r="E32" s="11">
        <v>342.8</v>
      </c>
      <c r="F32" s="12">
        <f t="shared" si="0"/>
        <v>101.69089291011568</v>
      </c>
    </row>
    <row r="33" spans="1:6" ht="27.75" customHeight="1" x14ac:dyDescent="0.2">
      <c r="A33" s="17" t="s">
        <v>61</v>
      </c>
      <c r="B33" s="9" t="s">
        <v>126</v>
      </c>
      <c r="C33" s="10" t="s">
        <v>41</v>
      </c>
      <c r="D33" s="11">
        <v>500</v>
      </c>
      <c r="E33" s="11">
        <v>500</v>
      </c>
      <c r="F33" s="12">
        <f t="shared" si="0"/>
        <v>100</v>
      </c>
    </row>
    <row r="34" spans="1:6" ht="33" customHeight="1" x14ac:dyDescent="0.2">
      <c r="A34" s="22" t="s">
        <v>78</v>
      </c>
      <c r="B34" s="18"/>
      <c r="C34" s="13" t="s">
        <v>79</v>
      </c>
      <c r="D34" s="15">
        <f>D35+D36+D37+D38</f>
        <v>4716.3</v>
      </c>
      <c r="E34" s="15">
        <f>E35+E36+E37+E38</f>
        <v>4598.6000000000004</v>
      </c>
      <c r="F34" s="12">
        <f t="shared" si="0"/>
        <v>97.504399635307337</v>
      </c>
    </row>
    <row r="35" spans="1:6" ht="33" customHeight="1" x14ac:dyDescent="0.2">
      <c r="A35" s="17" t="s">
        <v>78</v>
      </c>
      <c r="B35" s="9" t="s">
        <v>80</v>
      </c>
      <c r="C35" s="10" t="s">
        <v>31</v>
      </c>
      <c r="D35" s="11">
        <v>4119.3999999999996</v>
      </c>
      <c r="E35" s="11">
        <v>4102.8</v>
      </c>
      <c r="F35" s="12">
        <f t="shared" si="0"/>
        <v>99.59702869349907</v>
      </c>
    </row>
    <row r="36" spans="1:6" ht="15" customHeight="1" x14ac:dyDescent="0.2">
      <c r="A36" s="17" t="s">
        <v>78</v>
      </c>
      <c r="B36" s="9" t="s">
        <v>81</v>
      </c>
      <c r="C36" s="14" t="s">
        <v>42</v>
      </c>
      <c r="D36" s="11">
        <v>0.5</v>
      </c>
      <c r="E36" s="11">
        <v>-70.3</v>
      </c>
      <c r="F36" s="12" t="s">
        <v>226</v>
      </c>
    </row>
    <row r="37" spans="1:6" ht="20.25" customHeight="1" x14ac:dyDescent="0.2">
      <c r="A37" s="17" t="s">
        <v>78</v>
      </c>
      <c r="B37" s="9" t="s">
        <v>163</v>
      </c>
      <c r="C37" s="41" t="s">
        <v>165</v>
      </c>
      <c r="D37" s="11">
        <v>250.6</v>
      </c>
      <c r="E37" s="11">
        <v>248</v>
      </c>
      <c r="F37" s="12">
        <f t="shared" si="0"/>
        <v>98.962490023942536</v>
      </c>
    </row>
    <row r="38" spans="1:6" ht="20.25" customHeight="1" x14ac:dyDescent="0.2">
      <c r="A38" s="17" t="s">
        <v>78</v>
      </c>
      <c r="B38" s="9" t="s">
        <v>164</v>
      </c>
      <c r="C38" s="42" t="s">
        <v>166</v>
      </c>
      <c r="D38" s="11">
        <v>345.8</v>
      </c>
      <c r="E38" s="11">
        <v>318.10000000000002</v>
      </c>
      <c r="F38" s="12">
        <f t="shared" si="0"/>
        <v>91.98958935801042</v>
      </c>
    </row>
    <row r="39" spans="1:6" ht="24.75" customHeight="1" x14ac:dyDescent="0.2">
      <c r="A39" s="22" t="s">
        <v>82</v>
      </c>
      <c r="B39" s="18"/>
      <c r="C39" s="13" t="s">
        <v>87</v>
      </c>
      <c r="D39" s="15">
        <f>SUM(D40:D72)</f>
        <v>3895510.1999999997</v>
      </c>
      <c r="E39" s="15">
        <f>SUM(E40:E72)</f>
        <v>3836035.7</v>
      </c>
      <c r="F39" s="16">
        <f t="shared" si="0"/>
        <v>98.473255184904929</v>
      </c>
    </row>
    <row r="40" spans="1:6" ht="42" customHeight="1" x14ac:dyDescent="0.2">
      <c r="A40" s="17" t="s">
        <v>82</v>
      </c>
      <c r="B40" s="9" t="s">
        <v>83</v>
      </c>
      <c r="C40" s="10" t="s">
        <v>30</v>
      </c>
      <c r="D40" s="11">
        <v>1953.5</v>
      </c>
      <c r="E40" s="11">
        <v>1944.1</v>
      </c>
      <c r="F40" s="12">
        <f t="shared" si="0"/>
        <v>99.518812388021487</v>
      </c>
    </row>
    <row r="41" spans="1:6" ht="29.25" customHeight="1" x14ac:dyDescent="0.2">
      <c r="A41" s="17" t="s">
        <v>82</v>
      </c>
      <c r="B41" s="9" t="s">
        <v>71</v>
      </c>
      <c r="C41" s="10" t="s">
        <v>2</v>
      </c>
      <c r="D41" s="11">
        <v>905.8</v>
      </c>
      <c r="E41" s="11">
        <v>905.8</v>
      </c>
      <c r="F41" s="12">
        <f t="shared" si="0"/>
        <v>100</v>
      </c>
    </row>
    <row r="42" spans="1:6" ht="69.75" customHeight="1" x14ac:dyDescent="0.2">
      <c r="A42" s="17" t="s">
        <v>82</v>
      </c>
      <c r="B42" s="9" t="s">
        <v>167</v>
      </c>
      <c r="C42" s="41" t="s">
        <v>168</v>
      </c>
      <c r="D42" s="11">
        <v>20</v>
      </c>
      <c r="E42" s="11">
        <v>20</v>
      </c>
      <c r="F42" s="12">
        <f t="shared" si="0"/>
        <v>100</v>
      </c>
    </row>
    <row r="43" spans="1:6" ht="40.5" customHeight="1" x14ac:dyDescent="0.2">
      <c r="A43" s="17" t="s">
        <v>82</v>
      </c>
      <c r="B43" s="9" t="s">
        <v>157</v>
      </c>
      <c r="C43" s="41" t="s">
        <v>160</v>
      </c>
      <c r="D43" s="11">
        <v>0.1</v>
      </c>
      <c r="E43" s="11">
        <v>0.1</v>
      </c>
      <c r="F43" s="12">
        <f t="shared" si="0"/>
        <v>100</v>
      </c>
    </row>
    <row r="44" spans="1:6" ht="24" customHeight="1" x14ac:dyDescent="0.2">
      <c r="A44" s="17" t="s">
        <v>82</v>
      </c>
      <c r="B44" s="9" t="s">
        <v>149</v>
      </c>
      <c r="C44" s="10" t="s">
        <v>29</v>
      </c>
      <c r="D44" s="11">
        <v>1140359.2</v>
      </c>
      <c r="E44" s="11">
        <v>1140359.2</v>
      </c>
      <c r="F44" s="12">
        <f t="shared" si="0"/>
        <v>100</v>
      </c>
    </row>
    <row r="45" spans="1:6" ht="25.5" customHeight="1" x14ac:dyDescent="0.2">
      <c r="A45" s="17" t="s">
        <v>82</v>
      </c>
      <c r="B45" s="9" t="s">
        <v>148</v>
      </c>
      <c r="C45" s="10" t="s">
        <v>28</v>
      </c>
      <c r="D45" s="11">
        <v>118478.39999999999</v>
      </c>
      <c r="E45" s="11">
        <v>118478.39999999999</v>
      </c>
      <c r="F45" s="12">
        <f t="shared" si="0"/>
        <v>100</v>
      </c>
    </row>
    <row r="46" spans="1:6" ht="77.25" customHeight="1" x14ac:dyDescent="0.2">
      <c r="A46" s="17" t="s">
        <v>82</v>
      </c>
      <c r="B46" s="9" t="s">
        <v>169</v>
      </c>
      <c r="C46" s="41" t="s">
        <v>170</v>
      </c>
      <c r="D46" s="11">
        <v>640.5</v>
      </c>
      <c r="E46" s="11">
        <v>640.5</v>
      </c>
      <c r="F46" s="12">
        <f t="shared" si="0"/>
        <v>100</v>
      </c>
    </row>
    <row r="47" spans="1:6" ht="19.5" customHeight="1" x14ac:dyDescent="0.2">
      <c r="A47" s="17" t="s">
        <v>82</v>
      </c>
      <c r="B47" s="9" t="s">
        <v>147</v>
      </c>
      <c r="C47" s="10" t="s">
        <v>129</v>
      </c>
      <c r="D47" s="11">
        <v>9592.7000000000007</v>
      </c>
      <c r="E47" s="11">
        <v>9592.7000000000007</v>
      </c>
      <c r="F47" s="12">
        <f t="shared" si="0"/>
        <v>100</v>
      </c>
    </row>
    <row r="48" spans="1:6" ht="51" customHeight="1" x14ac:dyDescent="0.2">
      <c r="A48" s="17" t="s">
        <v>82</v>
      </c>
      <c r="B48" s="9" t="s">
        <v>146</v>
      </c>
      <c r="C48" s="10" t="s">
        <v>84</v>
      </c>
      <c r="D48" s="11">
        <v>34672.6</v>
      </c>
      <c r="E48" s="11">
        <v>34672.6</v>
      </c>
      <c r="F48" s="12">
        <f t="shared" si="0"/>
        <v>100</v>
      </c>
    </row>
    <row r="49" spans="1:6" ht="39.75" customHeight="1" x14ac:dyDescent="0.2">
      <c r="A49" s="17" t="s">
        <v>82</v>
      </c>
      <c r="B49" s="9" t="s">
        <v>145</v>
      </c>
      <c r="C49" s="19" t="s">
        <v>43</v>
      </c>
      <c r="D49" s="11">
        <v>90995.5</v>
      </c>
      <c r="E49" s="11">
        <v>80629.5</v>
      </c>
      <c r="F49" s="12">
        <f t="shared" si="0"/>
        <v>88.60822787940063</v>
      </c>
    </row>
    <row r="50" spans="1:6" ht="109.5" customHeight="1" x14ac:dyDescent="0.2">
      <c r="A50" s="17" t="s">
        <v>82</v>
      </c>
      <c r="B50" s="9" t="s">
        <v>171</v>
      </c>
      <c r="C50" s="43" t="s">
        <v>172</v>
      </c>
      <c r="D50" s="11">
        <v>16625.3</v>
      </c>
      <c r="E50" s="11">
        <v>16625.3</v>
      </c>
      <c r="F50" s="12">
        <f t="shared" si="0"/>
        <v>100</v>
      </c>
    </row>
    <row r="51" spans="1:6" ht="76.5" customHeight="1" x14ac:dyDescent="0.2">
      <c r="A51" s="17" t="s">
        <v>82</v>
      </c>
      <c r="B51" s="9" t="s">
        <v>173</v>
      </c>
      <c r="C51" s="43" t="s">
        <v>174</v>
      </c>
      <c r="D51" s="11">
        <v>78425.600000000006</v>
      </c>
      <c r="E51" s="11">
        <v>74433.899999999994</v>
      </c>
      <c r="F51" s="12">
        <f t="shared" si="0"/>
        <v>94.910207891300786</v>
      </c>
    </row>
    <row r="52" spans="1:6" ht="51.75" customHeight="1" x14ac:dyDescent="0.2">
      <c r="A52" s="17" t="s">
        <v>82</v>
      </c>
      <c r="B52" s="9" t="s">
        <v>175</v>
      </c>
      <c r="C52" s="43" t="s">
        <v>176</v>
      </c>
      <c r="D52" s="11">
        <v>2329.4</v>
      </c>
      <c r="E52" s="11">
        <v>2328.9</v>
      </c>
      <c r="F52" s="12">
        <f t="shared" si="0"/>
        <v>99.978535245127503</v>
      </c>
    </row>
    <row r="53" spans="1:6" ht="51.75" customHeight="1" x14ac:dyDescent="0.2">
      <c r="A53" s="17" t="s">
        <v>82</v>
      </c>
      <c r="B53" s="9" t="s">
        <v>177</v>
      </c>
      <c r="C53" s="43" t="s">
        <v>178</v>
      </c>
      <c r="D53" s="11">
        <v>3516.7</v>
      </c>
      <c r="E53" s="11">
        <v>3516.7</v>
      </c>
      <c r="F53" s="12">
        <f t="shared" si="0"/>
        <v>100</v>
      </c>
    </row>
    <row r="54" spans="1:6" ht="33" customHeight="1" x14ac:dyDescent="0.2">
      <c r="A54" s="17" t="s">
        <v>82</v>
      </c>
      <c r="B54" s="9" t="s">
        <v>144</v>
      </c>
      <c r="C54" s="19" t="s">
        <v>123</v>
      </c>
      <c r="D54" s="11">
        <v>1256.9000000000001</v>
      </c>
      <c r="E54" s="11">
        <v>1256.9000000000001</v>
      </c>
      <c r="F54" s="12">
        <f t="shared" si="0"/>
        <v>100</v>
      </c>
    </row>
    <row r="55" spans="1:6" ht="51.75" customHeight="1" x14ac:dyDescent="0.2">
      <c r="A55" s="17" t="s">
        <v>82</v>
      </c>
      <c r="B55" s="9" t="s">
        <v>143</v>
      </c>
      <c r="C55" s="19" t="s">
        <v>85</v>
      </c>
      <c r="D55" s="11">
        <v>15994.4</v>
      </c>
      <c r="E55" s="11">
        <v>15994.4</v>
      </c>
      <c r="F55" s="12">
        <f t="shared" si="0"/>
        <v>100</v>
      </c>
    </row>
    <row r="56" spans="1:6" ht="15.75" customHeight="1" x14ac:dyDescent="0.2">
      <c r="A56" s="17" t="s">
        <v>82</v>
      </c>
      <c r="B56" s="9" t="s">
        <v>142</v>
      </c>
      <c r="C56" s="10" t="s">
        <v>27</v>
      </c>
      <c r="D56" s="11">
        <v>376127.1</v>
      </c>
      <c r="E56" s="11">
        <v>354059.8</v>
      </c>
      <c r="F56" s="12">
        <f t="shared" si="0"/>
        <v>94.133020460370972</v>
      </c>
    </row>
    <row r="57" spans="1:6" ht="46.5" hidden="1" customHeight="1" x14ac:dyDescent="0.2">
      <c r="A57" s="17"/>
      <c r="B57" s="9" t="s">
        <v>23</v>
      </c>
      <c r="C57" s="10" t="s">
        <v>22</v>
      </c>
      <c r="D57" s="11"/>
      <c r="E57" s="11"/>
      <c r="F57" s="12" t="e">
        <f t="shared" si="0"/>
        <v>#DIV/0!</v>
      </c>
    </row>
    <row r="58" spans="1:6" ht="39.75" customHeight="1" x14ac:dyDescent="0.2">
      <c r="A58" s="17" t="s">
        <v>82</v>
      </c>
      <c r="B58" s="9" t="s">
        <v>141</v>
      </c>
      <c r="C58" s="10" t="s">
        <v>21</v>
      </c>
      <c r="D58" s="11">
        <v>1754677.2</v>
      </c>
      <c r="E58" s="11">
        <v>1739431.7</v>
      </c>
      <c r="F58" s="12">
        <f t="shared" si="0"/>
        <v>99.131150732453804</v>
      </c>
    </row>
    <row r="59" spans="1:6" ht="38.25" customHeight="1" x14ac:dyDescent="0.2">
      <c r="A59" s="17" t="s">
        <v>82</v>
      </c>
      <c r="B59" s="9" t="s">
        <v>140</v>
      </c>
      <c r="C59" s="10" t="s">
        <v>52</v>
      </c>
      <c r="D59" s="11">
        <v>22107</v>
      </c>
      <c r="E59" s="11">
        <v>22092.7</v>
      </c>
      <c r="F59" s="12">
        <f t="shared" si="0"/>
        <v>99.935314606233334</v>
      </c>
    </row>
    <row r="60" spans="1:6" ht="53.25" customHeight="1" x14ac:dyDescent="0.2">
      <c r="A60" s="17" t="s">
        <v>82</v>
      </c>
      <c r="B60" s="9" t="s">
        <v>139</v>
      </c>
      <c r="C60" s="10" t="s">
        <v>86</v>
      </c>
      <c r="D60" s="11">
        <v>10527.7</v>
      </c>
      <c r="E60" s="11">
        <v>10527.7</v>
      </c>
      <c r="F60" s="12">
        <f t="shared" ref="F60:F91" si="1">E60/D60*100</f>
        <v>100</v>
      </c>
    </row>
    <row r="61" spans="1:6" ht="36.75" customHeight="1" x14ac:dyDescent="0.2">
      <c r="A61" s="17" t="s">
        <v>82</v>
      </c>
      <c r="B61" s="9" t="s">
        <v>138</v>
      </c>
      <c r="C61" s="10" t="s">
        <v>24</v>
      </c>
      <c r="D61" s="11">
        <v>2565.8000000000002</v>
      </c>
      <c r="E61" s="11">
        <v>2565.8000000000002</v>
      </c>
      <c r="F61" s="12">
        <f t="shared" si="1"/>
        <v>100</v>
      </c>
    </row>
    <row r="62" spans="1:6" ht="54.75" customHeight="1" x14ac:dyDescent="0.2">
      <c r="A62" s="17" t="s">
        <v>82</v>
      </c>
      <c r="B62" s="9" t="s">
        <v>137</v>
      </c>
      <c r="C62" s="10" t="s">
        <v>25</v>
      </c>
      <c r="D62" s="11">
        <v>13.1</v>
      </c>
      <c r="E62" s="11">
        <v>13.1</v>
      </c>
      <c r="F62" s="12">
        <f t="shared" si="1"/>
        <v>100</v>
      </c>
    </row>
    <row r="63" spans="1:6" ht="63" customHeight="1" x14ac:dyDescent="0.2">
      <c r="A63" s="17" t="s">
        <v>82</v>
      </c>
      <c r="B63" s="9" t="s">
        <v>136</v>
      </c>
      <c r="C63" s="10" t="s">
        <v>20</v>
      </c>
      <c r="D63" s="11">
        <v>5670.1</v>
      </c>
      <c r="E63" s="11">
        <v>945</v>
      </c>
      <c r="F63" s="12">
        <f t="shared" si="1"/>
        <v>16.666372727112396</v>
      </c>
    </row>
    <row r="64" spans="1:6" ht="63" customHeight="1" x14ac:dyDescent="0.2">
      <c r="A64" s="17" t="s">
        <v>82</v>
      </c>
      <c r="B64" s="9" t="s">
        <v>130</v>
      </c>
      <c r="C64" s="10" t="s">
        <v>131</v>
      </c>
      <c r="D64" s="11">
        <v>945</v>
      </c>
      <c r="E64" s="11">
        <v>0</v>
      </c>
      <c r="F64" s="12">
        <f t="shared" si="1"/>
        <v>0</v>
      </c>
    </row>
    <row r="65" spans="1:6" ht="29.25" customHeight="1" x14ac:dyDescent="0.2">
      <c r="A65" s="17" t="s">
        <v>82</v>
      </c>
      <c r="B65" s="9" t="s">
        <v>135</v>
      </c>
      <c r="C65" s="10" t="s">
        <v>26</v>
      </c>
      <c r="D65" s="11">
        <v>7167.1</v>
      </c>
      <c r="E65" s="11">
        <v>7167.1</v>
      </c>
      <c r="F65" s="12">
        <f t="shared" si="1"/>
        <v>100</v>
      </c>
    </row>
    <row r="66" spans="1:6" ht="62.25" customHeight="1" x14ac:dyDescent="0.2">
      <c r="A66" s="17" t="s">
        <v>82</v>
      </c>
      <c r="B66" s="9" t="s">
        <v>134</v>
      </c>
      <c r="C66" s="10" t="s">
        <v>19</v>
      </c>
      <c r="D66" s="39">
        <v>37598</v>
      </c>
      <c r="E66" s="11">
        <v>37594.699999999997</v>
      </c>
      <c r="F66" s="12">
        <f t="shared" si="1"/>
        <v>99.991222937390276</v>
      </c>
    </row>
    <row r="67" spans="1:6" ht="63.75" customHeight="1" x14ac:dyDescent="0.2">
      <c r="A67" s="17" t="s">
        <v>82</v>
      </c>
      <c r="B67" s="9" t="s">
        <v>179</v>
      </c>
      <c r="C67" s="41" t="s">
        <v>180</v>
      </c>
      <c r="D67" s="11">
        <v>13056.5</v>
      </c>
      <c r="E67" s="11">
        <v>11744.2</v>
      </c>
      <c r="F67" s="12">
        <f t="shared" si="1"/>
        <v>89.949067514264939</v>
      </c>
    </row>
    <row r="68" spans="1:6" ht="24.75" customHeight="1" x14ac:dyDescent="0.2">
      <c r="A68" s="17" t="s">
        <v>82</v>
      </c>
      <c r="B68" s="9" t="s">
        <v>133</v>
      </c>
      <c r="C68" s="10" t="s">
        <v>18</v>
      </c>
      <c r="D68" s="11">
        <v>155716.29999999999</v>
      </c>
      <c r="E68" s="11">
        <v>154952.1</v>
      </c>
      <c r="F68" s="12">
        <f t="shared" si="1"/>
        <v>99.509235706217027</v>
      </c>
    </row>
    <row r="69" spans="1:6" ht="55.5" hidden="1" customHeight="1" x14ac:dyDescent="0.2">
      <c r="A69" s="17"/>
      <c r="B69" s="9" t="s">
        <v>17</v>
      </c>
      <c r="C69" s="10" t="s">
        <v>16</v>
      </c>
      <c r="D69" s="11"/>
      <c r="E69" s="11"/>
      <c r="F69" s="12" t="e">
        <f t="shared" si="1"/>
        <v>#DIV/0!</v>
      </c>
    </row>
    <row r="70" spans="1:6" ht="32.25" customHeight="1" x14ac:dyDescent="0.2">
      <c r="A70" s="17" t="s">
        <v>82</v>
      </c>
      <c r="B70" s="9" t="s">
        <v>181</v>
      </c>
      <c r="C70" s="41" t="s">
        <v>182</v>
      </c>
      <c r="D70" s="11">
        <v>549</v>
      </c>
      <c r="E70" s="11">
        <v>549</v>
      </c>
      <c r="F70" s="12">
        <f t="shared" si="1"/>
        <v>100</v>
      </c>
    </row>
    <row r="71" spans="1:6" ht="51.75" customHeight="1" x14ac:dyDescent="0.2">
      <c r="A71" s="17" t="s">
        <v>82</v>
      </c>
      <c r="B71" s="9" t="s">
        <v>183</v>
      </c>
      <c r="C71" s="41" t="s">
        <v>184</v>
      </c>
      <c r="D71" s="11">
        <v>12.5</v>
      </c>
      <c r="E71" s="11">
        <v>12.5</v>
      </c>
      <c r="F71" s="12">
        <f t="shared" si="1"/>
        <v>100</v>
      </c>
    </row>
    <row r="72" spans="1:6" ht="41.25" customHeight="1" x14ac:dyDescent="0.2">
      <c r="A72" s="17" t="s">
        <v>82</v>
      </c>
      <c r="B72" s="9" t="s">
        <v>132</v>
      </c>
      <c r="C72" s="10" t="s">
        <v>15</v>
      </c>
      <c r="D72" s="20">
        <v>-6988.8</v>
      </c>
      <c r="E72" s="20">
        <v>-7018.7</v>
      </c>
      <c r="F72" s="12">
        <f t="shared" si="1"/>
        <v>100.42782738095238</v>
      </c>
    </row>
    <row r="73" spans="1:6" ht="33" customHeight="1" x14ac:dyDescent="0.2">
      <c r="A73" s="22" t="s">
        <v>88</v>
      </c>
      <c r="B73" s="18"/>
      <c r="C73" s="13" t="s">
        <v>89</v>
      </c>
      <c r="D73" s="15">
        <f>D74</f>
        <v>25</v>
      </c>
      <c r="E73" s="15">
        <f>E74</f>
        <v>22.9</v>
      </c>
      <c r="F73" s="16">
        <f t="shared" si="1"/>
        <v>91.6</v>
      </c>
    </row>
    <row r="74" spans="1:6" ht="40.5" customHeight="1" x14ac:dyDescent="0.2">
      <c r="A74" s="17" t="s">
        <v>88</v>
      </c>
      <c r="B74" s="9" t="s">
        <v>159</v>
      </c>
      <c r="C74" s="41" t="s">
        <v>162</v>
      </c>
      <c r="D74" s="11">
        <v>25</v>
      </c>
      <c r="E74" s="11">
        <v>22.9</v>
      </c>
      <c r="F74" s="12">
        <f t="shared" si="1"/>
        <v>91.6</v>
      </c>
    </row>
    <row r="75" spans="1:6" ht="40.5" customHeight="1" x14ac:dyDescent="0.2">
      <c r="A75" s="22" t="s">
        <v>90</v>
      </c>
      <c r="B75" s="18"/>
      <c r="C75" s="13" t="s">
        <v>221</v>
      </c>
      <c r="D75" s="15">
        <f>D76</f>
        <v>100</v>
      </c>
      <c r="E75" s="15">
        <f>E76</f>
        <v>61.5</v>
      </c>
      <c r="F75" s="16">
        <f t="shared" si="1"/>
        <v>61.5</v>
      </c>
    </row>
    <row r="76" spans="1:6" ht="54" customHeight="1" x14ac:dyDescent="0.2">
      <c r="A76" s="17" t="s">
        <v>90</v>
      </c>
      <c r="B76" s="9" t="s">
        <v>159</v>
      </c>
      <c r="C76" s="41" t="s">
        <v>162</v>
      </c>
      <c r="D76" s="11">
        <v>100</v>
      </c>
      <c r="E76" s="11">
        <v>61.5</v>
      </c>
      <c r="F76" s="12">
        <f t="shared" si="1"/>
        <v>61.5</v>
      </c>
    </row>
    <row r="77" spans="1:6" ht="39" hidden="1" customHeight="1" x14ac:dyDescent="0.2">
      <c r="A77" s="17"/>
      <c r="B77" s="9" t="s">
        <v>48</v>
      </c>
      <c r="C77" s="10" t="s">
        <v>1</v>
      </c>
      <c r="D77" s="11"/>
      <c r="E77" s="11"/>
      <c r="F77" s="12" t="e">
        <f t="shared" si="1"/>
        <v>#DIV/0!</v>
      </c>
    </row>
    <row r="78" spans="1:6" ht="26.25" customHeight="1" x14ac:dyDescent="0.2">
      <c r="A78" s="22" t="s">
        <v>91</v>
      </c>
      <c r="B78" s="18"/>
      <c r="C78" s="13" t="s">
        <v>92</v>
      </c>
      <c r="D78" s="15">
        <f>D79</f>
        <v>120</v>
      </c>
      <c r="E78" s="15">
        <f>E79</f>
        <v>120</v>
      </c>
      <c r="F78" s="12">
        <f t="shared" si="1"/>
        <v>100</v>
      </c>
    </row>
    <row r="79" spans="1:6" ht="51" customHeight="1" x14ac:dyDescent="0.2">
      <c r="A79" s="17" t="s">
        <v>91</v>
      </c>
      <c r="B79" s="9" t="s">
        <v>159</v>
      </c>
      <c r="C79" s="10" t="s">
        <v>14</v>
      </c>
      <c r="D79" s="11">
        <v>120</v>
      </c>
      <c r="E79" s="11">
        <v>120</v>
      </c>
      <c r="F79" s="12">
        <f t="shared" si="1"/>
        <v>100</v>
      </c>
    </row>
    <row r="80" spans="1:6" ht="45" customHeight="1" x14ac:dyDescent="0.2">
      <c r="A80" s="22" t="s">
        <v>93</v>
      </c>
      <c r="B80" s="18"/>
      <c r="C80" s="13" t="s">
        <v>94</v>
      </c>
      <c r="D80" s="15">
        <f>D81+D82+D83</f>
        <v>76.100000000000009</v>
      </c>
      <c r="E80" s="15">
        <f>E81+E82+E83</f>
        <v>78.8</v>
      </c>
      <c r="F80" s="16">
        <f t="shared" si="1"/>
        <v>103.54796320630749</v>
      </c>
    </row>
    <row r="81" spans="1:6" ht="91.5" customHeight="1" x14ac:dyDescent="0.2">
      <c r="A81" s="17" t="s">
        <v>93</v>
      </c>
      <c r="B81" s="9" t="s">
        <v>185</v>
      </c>
      <c r="C81" s="41" t="s">
        <v>186</v>
      </c>
      <c r="D81" s="11">
        <v>22.6</v>
      </c>
      <c r="E81" s="11">
        <v>6.6</v>
      </c>
      <c r="F81" s="12">
        <f t="shared" si="1"/>
        <v>29.203539823008846</v>
      </c>
    </row>
    <row r="82" spans="1:6" ht="90.75" customHeight="1" x14ac:dyDescent="0.2">
      <c r="A82" s="17" t="s">
        <v>93</v>
      </c>
      <c r="B82" s="9" t="s">
        <v>187</v>
      </c>
      <c r="C82" s="41" t="s">
        <v>188</v>
      </c>
      <c r="D82" s="11">
        <v>50.3</v>
      </c>
      <c r="E82" s="11">
        <v>67.2</v>
      </c>
      <c r="F82" s="12">
        <f t="shared" si="1"/>
        <v>133.59840954274355</v>
      </c>
    </row>
    <row r="83" spans="1:6" ht="56.25" customHeight="1" x14ac:dyDescent="0.2">
      <c r="A83" s="17" t="s">
        <v>93</v>
      </c>
      <c r="B83" s="9" t="s">
        <v>159</v>
      </c>
      <c r="C83" s="41" t="s">
        <v>162</v>
      </c>
      <c r="D83" s="11">
        <v>3.2</v>
      </c>
      <c r="E83" s="11">
        <v>5</v>
      </c>
      <c r="F83" s="12">
        <f t="shared" si="1"/>
        <v>156.25</v>
      </c>
    </row>
    <row r="84" spans="1:6" ht="55.5" customHeight="1" x14ac:dyDescent="0.2">
      <c r="A84" s="22" t="s">
        <v>95</v>
      </c>
      <c r="B84" s="18"/>
      <c r="C84" s="13" t="s">
        <v>222</v>
      </c>
      <c r="D84" s="15">
        <f>D85</f>
        <v>0</v>
      </c>
      <c r="E84" s="15">
        <f>E85</f>
        <v>20</v>
      </c>
      <c r="F84" s="12" t="s">
        <v>226</v>
      </c>
    </row>
    <row r="85" spans="1:6" ht="56.25" customHeight="1" x14ac:dyDescent="0.2">
      <c r="A85" s="17" t="s">
        <v>95</v>
      </c>
      <c r="B85" s="9" t="s">
        <v>159</v>
      </c>
      <c r="C85" s="41" t="s">
        <v>162</v>
      </c>
      <c r="D85" s="11">
        <v>0</v>
      </c>
      <c r="E85" s="11">
        <v>20</v>
      </c>
      <c r="F85" s="12" t="s">
        <v>226</v>
      </c>
    </row>
    <row r="86" spans="1:6" ht="31.5" customHeight="1" x14ac:dyDescent="0.2">
      <c r="A86" s="22" t="s">
        <v>97</v>
      </c>
      <c r="B86" s="18"/>
      <c r="C86" s="13" t="s">
        <v>96</v>
      </c>
      <c r="D86" s="15">
        <f>SUM(D87:D105)</f>
        <v>322204.39999999991</v>
      </c>
      <c r="E86" s="15">
        <f>SUM(E87:E105)</f>
        <v>333477.59999999992</v>
      </c>
      <c r="F86" s="16">
        <f t="shared" si="1"/>
        <v>103.49877282867645</v>
      </c>
    </row>
    <row r="87" spans="1:6" ht="62.25" customHeight="1" x14ac:dyDescent="0.2">
      <c r="A87" s="17" t="s">
        <v>97</v>
      </c>
      <c r="B87" s="9" t="s">
        <v>98</v>
      </c>
      <c r="C87" s="10" t="s">
        <v>13</v>
      </c>
      <c r="D87" s="11">
        <v>273508.8</v>
      </c>
      <c r="E87" s="11">
        <v>282592.09999999998</v>
      </c>
      <c r="F87" s="12">
        <f t="shared" si="1"/>
        <v>103.32102659950976</v>
      </c>
    </row>
    <row r="88" spans="1:6" ht="94.5" customHeight="1" x14ac:dyDescent="0.2">
      <c r="A88" s="17" t="s">
        <v>97</v>
      </c>
      <c r="B88" s="9" t="s">
        <v>99</v>
      </c>
      <c r="C88" s="10" t="s">
        <v>12</v>
      </c>
      <c r="D88" s="11">
        <v>1300</v>
      </c>
      <c r="E88" s="11">
        <v>1608.3</v>
      </c>
      <c r="F88" s="12">
        <f t="shared" si="1"/>
        <v>123.71538461538461</v>
      </c>
    </row>
    <row r="89" spans="1:6" ht="38.25" customHeight="1" x14ac:dyDescent="0.2">
      <c r="A89" s="17" t="s">
        <v>97</v>
      </c>
      <c r="B89" s="9" t="s">
        <v>100</v>
      </c>
      <c r="C89" s="10" t="s">
        <v>11</v>
      </c>
      <c r="D89" s="11">
        <v>400</v>
      </c>
      <c r="E89" s="11">
        <v>480</v>
      </c>
      <c r="F89" s="12">
        <f t="shared" si="1"/>
        <v>120</v>
      </c>
    </row>
    <row r="90" spans="1:6" ht="78" customHeight="1" x14ac:dyDescent="0.2">
      <c r="A90" s="17" t="s">
        <v>97</v>
      </c>
      <c r="B90" s="9" t="s">
        <v>101</v>
      </c>
      <c r="C90" s="10" t="s">
        <v>10</v>
      </c>
      <c r="D90" s="11">
        <v>150</v>
      </c>
      <c r="E90" s="11">
        <v>48.7</v>
      </c>
      <c r="F90" s="12">
        <f t="shared" si="1"/>
        <v>32.466666666666669</v>
      </c>
    </row>
    <row r="91" spans="1:6" ht="27.75" customHeight="1" x14ac:dyDescent="0.2">
      <c r="A91" s="17" t="s">
        <v>97</v>
      </c>
      <c r="B91" s="9" t="s">
        <v>102</v>
      </c>
      <c r="C91" s="10" t="s">
        <v>9</v>
      </c>
      <c r="D91" s="11">
        <v>20000</v>
      </c>
      <c r="E91" s="11">
        <v>22025.5</v>
      </c>
      <c r="F91" s="12">
        <f t="shared" si="1"/>
        <v>110.1275</v>
      </c>
    </row>
    <row r="92" spans="1:6" ht="27.75" customHeight="1" x14ac:dyDescent="0.2">
      <c r="A92" s="17" t="s">
        <v>97</v>
      </c>
      <c r="B92" s="9" t="s">
        <v>150</v>
      </c>
      <c r="C92" s="10" t="s">
        <v>151</v>
      </c>
      <c r="D92" s="11">
        <v>0</v>
      </c>
      <c r="E92" s="11">
        <v>-0.2</v>
      </c>
      <c r="F92" s="12" t="s">
        <v>226</v>
      </c>
    </row>
    <row r="93" spans="1:6" ht="42" customHeight="1" x14ac:dyDescent="0.2">
      <c r="A93" s="17" t="s">
        <v>97</v>
      </c>
      <c r="B93" s="9" t="s">
        <v>103</v>
      </c>
      <c r="C93" s="10" t="s">
        <v>8</v>
      </c>
      <c r="D93" s="11">
        <v>4272</v>
      </c>
      <c r="E93" s="11">
        <v>2755.1</v>
      </c>
      <c r="F93" s="12">
        <f t="shared" ref="F93:F120" si="2">E93/D93*100</f>
        <v>64.492041198501866</v>
      </c>
    </row>
    <row r="94" spans="1:6" ht="42" hidden="1" customHeight="1" x14ac:dyDescent="0.2">
      <c r="A94" s="17" t="s">
        <v>97</v>
      </c>
      <c r="B94" s="9" t="s">
        <v>104</v>
      </c>
      <c r="C94" s="10" t="s">
        <v>49</v>
      </c>
      <c r="D94" s="11"/>
      <c r="E94" s="11"/>
      <c r="F94" s="12" t="e">
        <f t="shared" si="2"/>
        <v>#DIV/0!</v>
      </c>
    </row>
    <row r="95" spans="1:6" ht="28.5" customHeight="1" x14ac:dyDescent="0.2">
      <c r="A95" s="17" t="s">
        <v>97</v>
      </c>
      <c r="B95" s="9" t="s">
        <v>105</v>
      </c>
      <c r="C95" s="10" t="s">
        <v>7</v>
      </c>
      <c r="D95" s="11">
        <v>-124.9</v>
      </c>
      <c r="E95" s="11">
        <v>-124.9</v>
      </c>
      <c r="F95" s="12">
        <f t="shared" si="2"/>
        <v>100</v>
      </c>
    </row>
    <row r="96" spans="1:6" ht="28.5" customHeight="1" x14ac:dyDescent="0.2">
      <c r="A96" s="17" t="s">
        <v>97</v>
      </c>
      <c r="B96" s="9" t="s">
        <v>106</v>
      </c>
      <c r="C96" s="10" t="s">
        <v>6</v>
      </c>
      <c r="D96" s="11">
        <v>13917.4</v>
      </c>
      <c r="E96" s="11">
        <v>14329.4</v>
      </c>
      <c r="F96" s="12">
        <f t="shared" si="2"/>
        <v>102.96032304884532</v>
      </c>
    </row>
    <row r="97" spans="1:6" ht="15" customHeight="1" x14ac:dyDescent="0.2">
      <c r="A97" s="17" t="s">
        <v>97</v>
      </c>
      <c r="B97" s="9" t="s">
        <v>107</v>
      </c>
      <c r="C97" s="10" t="s">
        <v>5</v>
      </c>
      <c r="D97" s="11">
        <v>145.6</v>
      </c>
      <c r="E97" s="11">
        <v>145.4</v>
      </c>
      <c r="F97" s="12">
        <f t="shared" si="2"/>
        <v>99.862637362637372</v>
      </c>
    </row>
    <row r="98" spans="1:6" ht="40.5" customHeight="1" x14ac:dyDescent="0.2">
      <c r="A98" s="17" t="s">
        <v>97</v>
      </c>
      <c r="B98" s="9" t="s">
        <v>108</v>
      </c>
      <c r="C98" s="10" t="s">
        <v>4</v>
      </c>
      <c r="D98" s="11">
        <v>1812.1</v>
      </c>
      <c r="E98" s="11">
        <v>1776.3</v>
      </c>
      <c r="F98" s="12">
        <f t="shared" si="2"/>
        <v>98.024391589868117</v>
      </c>
    </row>
    <row r="99" spans="1:6" ht="40.5" customHeight="1" x14ac:dyDescent="0.2">
      <c r="A99" s="17" t="s">
        <v>97</v>
      </c>
      <c r="B99" s="9" t="s">
        <v>189</v>
      </c>
      <c r="C99" s="41" t="s">
        <v>190</v>
      </c>
      <c r="D99" s="11">
        <v>0</v>
      </c>
      <c r="E99" s="11">
        <v>0.1</v>
      </c>
      <c r="F99" s="12" t="s">
        <v>226</v>
      </c>
    </row>
    <row r="100" spans="1:6" ht="40.5" customHeight="1" x14ac:dyDescent="0.2">
      <c r="A100" s="17" t="s">
        <v>97</v>
      </c>
      <c r="B100" s="9" t="s">
        <v>191</v>
      </c>
      <c r="C100" s="10" t="s">
        <v>193</v>
      </c>
      <c r="D100" s="11">
        <v>1035.8</v>
      </c>
      <c r="E100" s="11">
        <v>866.6</v>
      </c>
      <c r="F100" s="12">
        <f t="shared" si="2"/>
        <v>83.664800154469972</v>
      </c>
    </row>
    <row r="101" spans="1:6" ht="40.5" customHeight="1" x14ac:dyDescent="0.2">
      <c r="A101" s="17" t="s">
        <v>97</v>
      </c>
      <c r="B101" s="9" t="s">
        <v>192</v>
      </c>
      <c r="C101" s="10" t="s">
        <v>194</v>
      </c>
      <c r="D101" s="11">
        <v>2416.9</v>
      </c>
      <c r="E101" s="11">
        <v>3276.4</v>
      </c>
      <c r="F101" s="12">
        <f t="shared" si="2"/>
        <v>135.56208366088791</v>
      </c>
    </row>
    <row r="102" spans="1:6" ht="45" customHeight="1" x14ac:dyDescent="0.2">
      <c r="A102" s="17" t="s">
        <v>97</v>
      </c>
      <c r="B102" s="9" t="s">
        <v>109</v>
      </c>
      <c r="C102" s="10" t="s">
        <v>53</v>
      </c>
      <c r="D102" s="11">
        <v>-17.7</v>
      </c>
      <c r="E102" s="11">
        <v>-17.7</v>
      </c>
      <c r="F102" s="12">
        <f t="shared" si="2"/>
        <v>100</v>
      </c>
    </row>
    <row r="103" spans="1:6" ht="39.75" customHeight="1" x14ac:dyDescent="0.2">
      <c r="A103" s="17" t="s">
        <v>97</v>
      </c>
      <c r="B103" s="9" t="s">
        <v>110</v>
      </c>
      <c r="C103" s="10" t="s">
        <v>3</v>
      </c>
      <c r="D103" s="11">
        <v>3366</v>
      </c>
      <c r="E103" s="11">
        <v>3723.2</v>
      </c>
      <c r="F103" s="12">
        <f t="shared" si="2"/>
        <v>110.61200237670825</v>
      </c>
    </row>
    <row r="104" spans="1:6" ht="62.25" customHeight="1" x14ac:dyDescent="0.2">
      <c r="A104" s="17" t="s">
        <v>97</v>
      </c>
      <c r="B104" s="9" t="s">
        <v>159</v>
      </c>
      <c r="C104" s="41" t="s">
        <v>162</v>
      </c>
      <c r="D104" s="11">
        <v>10.3</v>
      </c>
      <c r="E104" s="11">
        <v>0.3</v>
      </c>
      <c r="F104" s="12">
        <f t="shared" si="2"/>
        <v>2.9126213592233006</v>
      </c>
    </row>
    <row r="105" spans="1:6" ht="60.75" customHeight="1" x14ac:dyDescent="0.2">
      <c r="A105" s="17" t="s">
        <v>97</v>
      </c>
      <c r="B105" s="9" t="s">
        <v>195</v>
      </c>
      <c r="C105" s="10" t="s">
        <v>196</v>
      </c>
      <c r="D105" s="11">
        <v>12.1</v>
      </c>
      <c r="E105" s="11">
        <v>-7</v>
      </c>
      <c r="F105" s="12">
        <f t="shared" si="2"/>
        <v>-57.851239669421496</v>
      </c>
    </row>
    <row r="106" spans="1:6" ht="50.25" hidden="1" customHeight="1" x14ac:dyDescent="0.2">
      <c r="A106" s="17" t="s">
        <v>97</v>
      </c>
      <c r="B106" s="9" t="s">
        <v>111</v>
      </c>
      <c r="C106" s="10" t="s">
        <v>51</v>
      </c>
      <c r="D106" s="11"/>
      <c r="E106" s="11"/>
      <c r="F106" s="12" t="e">
        <f t="shared" si="2"/>
        <v>#DIV/0!</v>
      </c>
    </row>
    <row r="107" spans="1:6" ht="38.25" x14ac:dyDescent="0.2">
      <c r="A107" s="17" t="s">
        <v>112</v>
      </c>
      <c r="B107" s="18"/>
      <c r="C107" s="13" t="s">
        <v>223</v>
      </c>
      <c r="D107" s="15">
        <f>SUM(D108:D108)</f>
        <v>115.6</v>
      </c>
      <c r="E107" s="15">
        <f>SUM(E108:E108)</f>
        <v>81.3</v>
      </c>
      <c r="F107" s="12">
        <f t="shared" si="2"/>
        <v>70.328719723183397</v>
      </c>
    </row>
    <row r="108" spans="1:6" ht="54.75" customHeight="1" x14ac:dyDescent="0.2">
      <c r="A108" s="17" t="s">
        <v>112</v>
      </c>
      <c r="B108" s="9" t="s">
        <v>159</v>
      </c>
      <c r="C108" s="41" t="s">
        <v>162</v>
      </c>
      <c r="D108" s="11">
        <v>115.6</v>
      </c>
      <c r="E108" s="11">
        <v>81.3</v>
      </c>
      <c r="F108" s="12">
        <f t="shared" si="2"/>
        <v>70.328719723183397</v>
      </c>
    </row>
    <row r="109" spans="1:6" ht="19.5" customHeight="1" x14ac:dyDescent="0.2">
      <c r="A109" s="22" t="s">
        <v>113</v>
      </c>
      <c r="B109" s="18"/>
      <c r="C109" s="13" t="s">
        <v>114</v>
      </c>
      <c r="D109" s="15">
        <f>D110</f>
        <v>618.79999999999995</v>
      </c>
      <c r="E109" s="15">
        <f>E110</f>
        <v>618.79999999999995</v>
      </c>
      <c r="F109" s="12">
        <f t="shared" si="2"/>
        <v>100</v>
      </c>
    </row>
    <row r="110" spans="1:6" ht="27.75" customHeight="1" x14ac:dyDescent="0.2">
      <c r="A110" s="17" t="s">
        <v>113</v>
      </c>
      <c r="B110" s="9" t="s">
        <v>71</v>
      </c>
      <c r="C110" s="10" t="s">
        <v>2</v>
      </c>
      <c r="D110" s="11">
        <v>618.79999999999995</v>
      </c>
      <c r="E110" s="11">
        <v>618.79999999999995</v>
      </c>
      <c r="F110" s="12">
        <f t="shared" si="2"/>
        <v>100</v>
      </c>
    </row>
    <row r="111" spans="1:6" ht="21" customHeight="1" x14ac:dyDescent="0.2">
      <c r="A111" s="22" t="s">
        <v>115</v>
      </c>
      <c r="B111" s="18"/>
      <c r="C111" s="13" t="s">
        <v>197</v>
      </c>
      <c r="D111" s="15">
        <f>D112</f>
        <v>29.8</v>
      </c>
      <c r="E111" s="15">
        <f>E112</f>
        <v>29.8</v>
      </c>
      <c r="F111" s="12">
        <f t="shared" si="2"/>
        <v>100</v>
      </c>
    </row>
    <row r="112" spans="1:6" ht="25.5" customHeight="1" x14ac:dyDescent="0.2">
      <c r="A112" s="17" t="s">
        <v>115</v>
      </c>
      <c r="B112" s="9" t="s">
        <v>71</v>
      </c>
      <c r="C112" s="10" t="s">
        <v>2</v>
      </c>
      <c r="D112" s="11">
        <v>29.8</v>
      </c>
      <c r="E112" s="11">
        <v>29.8</v>
      </c>
      <c r="F112" s="12">
        <f t="shared" si="2"/>
        <v>100</v>
      </c>
    </row>
    <row r="113" spans="1:6" ht="37.5" hidden="1" customHeight="1" x14ac:dyDescent="0.2">
      <c r="A113" s="17" t="s">
        <v>115</v>
      </c>
      <c r="B113" s="9" t="s">
        <v>66</v>
      </c>
      <c r="C113" s="10" t="s">
        <v>1</v>
      </c>
      <c r="D113" s="11"/>
      <c r="E113" s="11"/>
      <c r="F113" s="12"/>
    </row>
    <row r="114" spans="1:6" ht="26.25" customHeight="1" x14ac:dyDescent="0.2">
      <c r="A114" s="22" t="s">
        <v>124</v>
      </c>
      <c r="B114" s="18"/>
      <c r="C114" s="51" t="s">
        <v>125</v>
      </c>
      <c r="D114" s="15">
        <f>D115</f>
        <v>61.3</v>
      </c>
      <c r="E114" s="15">
        <f>E115</f>
        <v>61.3</v>
      </c>
      <c r="F114" s="12">
        <f t="shared" si="2"/>
        <v>100</v>
      </c>
    </row>
    <row r="115" spans="1:6" ht="26.25" customHeight="1" x14ac:dyDescent="0.2">
      <c r="A115" s="17" t="s">
        <v>124</v>
      </c>
      <c r="B115" s="9" t="s">
        <v>71</v>
      </c>
      <c r="C115" s="10" t="s">
        <v>2</v>
      </c>
      <c r="D115" s="11">
        <v>61.3</v>
      </c>
      <c r="E115" s="11">
        <v>61.3</v>
      </c>
      <c r="F115" s="12">
        <f t="shared" si="2"/>
        <v>100</v>
      </c>
    </row>
    <row r="116" spans="1:6" ht="21" customHeight="1" x14ac:dyDescent="0.2">
      <c r="A116" s="22" t="s">
        <v>152</v>
      </c>
      <c r="B116" s="18"/>
      <c r="C116" s="13" t="s">
        <v>153</v>
      </c>
      <c r="D116" s="15">
        <f>D117</f>
        <v>6</v>
      </c>
      <c r="E116" s="15">
        <f>E117</f>
        <v>9.9</v>
      </c>
      <c r="F116" s="12">
        <f t="shared" si="2"/>
        <v>165</v>
      </c>
    </row>
    <row r="117" spans="1:6" ht="53.25" customHeight="1" x14ac:dyDescent="0.2">
      <c r="A117" s="17" t="s">
        <v>152</v>
      </c>
      <c r="B117" s="9" t="s">
        <v>159</v>
      </c>
      <c r="C117" s="41" t="s">
        <v>162</v>
      </c>
      <c r="D117" s="11">
        <v>6</v>
      </c>
      <c r="E117" s="11">
        <v>9.9</v>
      </c>
      <c r="F117" s="12">
        <f t="shared" si="2"/>
        <v>165</v>
      </c>
    </row>
    <row r="118" spans="1:6" ht="27" customHeight="1" x14ac:dyDescent="0.2">
      <c r="A118" s="22" t="s">
        <v>116</v>
      </c>
      <c r="B118" s="18"/>
      <c r="C118" s="13" t="s">
        <v>224</v>
      </c>
      <c r="D118" s="15">
        <f>D119</f>
        <v>330</v>
      </c>
      <c r="E118" s="15">
        <f>E119</f>
        <v>330</v>
      </c>
      <c r="F118" s="12">
        <f t="shared" si="2"/>
        <v>100</v>
      </c>
    </row>
    <row r="119" spans="1:6" ht="54" customHeight="1" x14ac:dyDescent="0.2">
      <c r="A119" s="17" t="s">
        <v>116</v>
      </c>
      <c r="B119" s="9" t="s">
        <v>159</v>
      </c>
      <c r="C119" s="41" t="s">
        <v>162</v>
      </c>
      <c r="D119" s="11">
        <v>330</v>
      </c>
      <c r="E119" s="11">
        <v>330</v>
      </c>
      <c r="F119" s="12">
        <f t="shared" si="2"/>
        <v>100</v>
      </c>
    </row>
    <row r="120" spans="1:6" ht="38.25" x14ac:dyDescent="0.2">
      <c r="A120" s="22" t="s">
        <v>117</v>
      </c>
      <c r="B120" s="18"/>
      <c r="C120" s="13" t="s">
        <v>225</v>
      </c>
      <c r="D120" s="15">
        <f>SUM(D121:D123)</f>
        <v>215.8</v>
      </c>
      <c r="E120" s="15">
        <f>SUM(E121:E123)</f>
        <v>224.8</v>
      </c>
      <c r="F120" s="12">
        <f t="shared" si="2"/>
        <v>104.17052826691382</v>
      </c>
    </row>
    <row r="121" spans="1:6" ht="92.25" customHeight="1" x14ac:dyDescent="0.2">
      <c r="A121" s="17" t="s">
        <v>117</v>
      </c>
      <c r="B121" s="9" t="s">
        <v>198</v>
      </c>
      <c r="C121" s="41" t="s">
        <v>199</v>
      </c>
      <c r="D121" s="11">
        <v>214.8</v>
      </c>
      <c r="E121" s="11">
        <v>213.8</v>
      </c>
      <c r="F121" s="12">
        <f t="shared" ref="F121:F129" si="3">E121/D121*100</f>
        <v>99.534450651769092</v>
      </c>
    </row>
    <row r="122" spans="1:6" ht="78.75" customHeight="1" x14ac:dyDescent="0.2">
      <c r="A122" s="17" t="s">
        <v>117</v>
      </c>
      <c r="B122" s="9" t="s">
        <v>200</v>
      </c>
      <c r="C122" s="41" t="s">
        <v>201</v>
      </c>
      <c r="D122" s="11">
        <v>1</v>
      </c>
      <c r="E122" s="11">
        <v>1</v>
      </c>
      <c r="F122" s="12">
        <f t="shared" si="3"/>
        <v>100</v>
      </c>
    </row>
    <row r="123" spans="1:6" ht="61.5" customHeight="1" x14ac:dyDescent="0.2">
      <c r="A123" s="17" t="s">
        <v>117</v>
      </c>
      <c r="B123" s="9" t="s">
        <v>202</v>
      </c>
      <c r="C123" s="41" t="s">
        <v>203</v>
      </c>
      <c r="D123" s="11">
        <v>0</v>
      </c>
      <c r="E123" s="11">
        <v>10</v>
      </c>
      <c r="F123" s="12" t="s">
        <v>226</v>
      </c>
    </row>
    <row r="124" spans="1:6" ht="26.25" customHeight="1" x14ac:dyDescent="0.2">
      <c r="A124" s="22" t="s">
        <v>204</v>
      </c>
      <c r="B124" s="18"/>
      <c r="C124" s="13" t="s">
        <v>205</v>
      </c>
      <c r="D124" s="15">
        <f>D125</f>
        <v>6</v>
      </c>
      <c r="E124" s="15">
        <f>E125</f>
        <v>6</v>
      </c>
      <c r="F124" s="12">
        <f t="shared" si="3"/>
        <v>100</v>
      </c>
    </row>
    <row r="125" spans="1:6" ht="89.25" x14ac:dyDescent="0.2">
      <c r="A125" s="17" t="s">
        <v>204</v>
      </c>
      <c r="B125" s="9" t="s">
        <v>200</v>
      </c>
      <c r="C125" s="10" t="s">
        <v>201</v>
      </c>
      <c r="D125" s="11">
        <v>6</v>
      </c>
      <c r="E125" s="11">
        <v>6</v>
      </c>
      <c r="F125" s="12">
        <f t="shared" si="3"/>
        <v>100</v>
      </c>
    </row>
    <row r="126" spans="1:6" ht="409.6" hidden="1" customHeight="1" x14ac:dyDescent="0.2">
      <c r="A126" s="34"/>
      <c r="B126" s="34" t="s">
        <v>0</v>
      </c>
      <c r="C126" s="35" t="s">
        <v>0</v>
      </c>
      <c r="D126" s="36">
        <v>3654627.4</v>
      </c>
      <c r="E126" s="36">
        <v>3585676.8</v>
      </c>
      <c r="F126" s="12">
        <f t="shared" si="3"/>
        <v>98.1133343442891</v>
      </c>
    </row>
    <row r="127" spans="1:6" ht="11.25" customHeight="1" x14ac:dyDescent="0.2">
      <c r="A127" s="25">
        <v>650</v>
      </c>
      <c r="B127" s="26"/>
      <c r="C127" s="25" t="s">
        <v>118</v>
      </c>
      <c r="D127" s="25">
        <f>D128+D129</f>
        <v>1511.6</v>
      </c>
      <c r="E127" s="25">
        <f>E128+E129</f>
        <v>1120</v>
      </c>
      <c r="F127" s="12">
        <f t="shared" si="3"/>
        <v>74.093675575549085</v>
      </c>
    </row>
    <row r="128" spans="1:6" ht="66.75" customHeight="1" x14ac:dyDescent="0.2">
      <c r="A128" s="24">
        <v>650</v>
      </c>
      <c r="B128" s="9" t="s">
        <v>75</v>
      </c>
      <c r="C128" s="10" t="s">
        <v>46</v>
      </c>
      <c r="D128" s="24">
        <v>1474</v>
      </c>
      <c r="E128" s="27">
        <v>1082.4000000000001</v>
      </c>
      <c r="F128" s="12">
        <f t="shared" si="3"/>
        <v>73.432835820895519</v>
      </c>
    </row>
    <row r="129" spans="1:6" ht="38.25" x14ac:dyDescent="0.2">
      <c r="A129" s="24">
        <v>650</v>
      </c>
      <c r="B129" s="9" t="s">
        <v>67</v>
      </c>
      <c r="C129" s="10" t="s">
        <v>47</v>
      </c>
      <c r="D129" s="24">
        <v>37.6</v>
      </c>
      <c r="E129" s="27">
        <v>37.6</v>
      </c>
      <c r="F129" s="12">
        <f t="shared" si="3"/>
        <v>100</v>
      </c>
    </row>
    <row r="130" spans="1:6" ht="25.5" x14ac:dyDescent="0.2">
      <c r="A130" s="46">
        <v>690</v>
      </c>
      <c r="B130" s="26"/>
      <c r="C130" s="45" t="s">
        <v>206</v>
      </c>
      <c r="D130" s="46">
        <f>D131+D132+D133+D134+D135+D136+D137+D138</f>
        <v>750.6</v>
      </c>
      <c r="E130" s="46">
        <f>E131+E132+E133+E134+E135+E136+E137+E138</f>
        <v>939.2</v>
      </c>
      <c r="F130" s="16">
        <f>E130/D130*100</f>
        <v>125.1265654143352</v>
      </c>
    </row>
    <row r="131" spans="1:6" ht="78.75" customHeight="1" x14ac:dyDescent="0.2">
      <c r="A131" s="47">
        <v>690</v>
      </c>
      <c r="B131" s="21" t="s">
        <v>207</v>
      </c>
      <c r="C131" s="48" t="s">
        <v>208</v>
      </c>
      <c r="D131" s="47">
        <v>31.4</v>
      </c>
      <c r="E131" s="47">
        <v>12</v>
      </c>
      <c r="F131" s="12">
        <f t="shared" ref="F131:F138" si="4">E131/D131*100</f>
        <v>38.216560509554142</v>
      </c>
    </row>
    <row r="132" spans="1:6" ht="93.75" customHeight="1" x14ac:dyDescent="0.2">
      <c r="A132" s="47">
        <v>690</v>
      </c>
      <c r="B132" s="21" t="s">
        <v>209</v>
      </c>
      <c r="C132" s="48" t="s">
        <v>210</v>
      </c>
      <c r="D132" s="47">
        <v>80.7</v>
      </c>
      <c r="E132" s="47">
        <v>109.5</v>
      </c>
      <c r="F132" s="12">
        <f t="shared" si="4"/>
        <v>135.68773234200745</v>
      </c>
    </row>
    <row r="133" spans="1:6" ht="76.5" x14ac:dyDescent="0.2">
      <c r="A133" s="47">
        <v>690</v>
      </c>
      <c r="B133" s="21" t="s">
        <v>211</v>
      </c>
      <c r="C133" s="49" t="s">
        <v>212</v>
      </c>
      <c r="D133" s="47">
        <v>7.7</v>
      </c>
      <c r="E133" s="47">
        <v>5.8</v>
      </c>
      <c r="F133" s="12">
        <f t="shared" si="4"/>
        <v>75.324675324675312</v>
      </c>
    </row>
    <row r="134" spans="1:6" ht="90.75" customHeight="1" x14ac:dyDescent="0.2">
      <c r="A134" s="47">
        <v>690</v>
      </c>
      <c r="B134" s="21" t="s">
        <v>213</v>
      </c>
      <c r="C134" s="48" t="s">
        <v>214</v>
      </c>
      <c r="D134" s="47">
        <v>54</v>
      </c>
      <c r="E134" s="47">
        <v>74</v>
      </c>
      <c r="F134" s="12">
        <f t="shared" si="4"/>
        <v>137.03703703703704</v>
      </c>
    </row>
    <row r="135" spans="1:6" ht="102" x14ac:dyDescent="0.2">
      <c r="A135" s="47">
        <v>690</v>
      </c>
      <c r="B135" s="21" t="s">
        <v>215</v>
      </c>
      <c r="C135" s="50" t="s">
        <v>216</v>
      </c>
      <c r="D135" s="47">
        <v>2.9</v>
      </c>
      <c r="E135" s="47">
        <v>9.6</v>
      </c>
      <c r="F135" s="12">
        <f t="shared" si="4"/>
        <v>331.0344827586207</v>
      </c>
    </row>
    <row r="136" spans="1:6" ht="89.25" x14ac:dyDescent="0.2">
      <c r="A136" s="47">
        <v>690</v>
      </c>
      <c r="B136" s="21" t="s">
        <v>217</v>
      </c>
      <c r="C136" s="48" t="s">
        <v>218</v>
      </c>
      <c r="D136" s="47">
        <v>0</v>
      </c>
      <c r="E136" s="47">
        <v>1</v>
      </c>
      <c r="F136" s="12" t="s">
        <v>226</v>
      </c>
    </row>
    <row r="137" spans="1:6" ht="89.25" x14ac:dyDescent="0.2">
      <c r="A137" s="47">
        <v>690</v>
      </c>
      <c r="B137" s="21" t="s">
        <v>219</v>
      </c>
      <c r="C137" s="48" t="s">
        <v>220</v>
      </c>
      <c r="D137" s="47">
        <v>265</v>
      </c>
      <c r="E137" s="47">
        <v>275</v>
      </c>
      <c r="F137" s="12">
        <f t="shared" si="4"/>
        <v>103.77358490566037</v>
      </c>
    </row>
    <row r="138" spans="1:6" ht="80.25" customHeight="1" x14ac:dyDescent="0.2">
      <c r="A138" s="47">
        <v>690</v>
      </c>
      <c r="B138" s="21" t="s">
        <v>200</v>
      </c>
      <c r="C138" s="48" t="s">
        <v>201</v>
      </c>
      <c r="D138" s="47">
        <v>308.89999999999998</v>
      </c>
      <c r="E138" s="47">
        <v>452.3</v>
      </c>
      <c r="F138" s="12">
        <f t="shared" si="4"/>
        <v>146.42279054710264</v>
      </c>
    </row>
    <row r="139" spans="1:6" x14ac:dyDescent="0.2">
      <c r="A139" s="44"/>
      <c r="B139" s="44"/>
    </row>
  </sheetData>
  <mergeCells count="10">
    <mergeCell ref="A12:C12"/>
    <mergeCell ref="D2:F2"/>
    <mergeCell ref="D3:F3"/>
    <mergeCell ref="D4:F4"/>
    <mergeCell ref="A9:B9"/>
    <mergeCell ref="C9:C10"/>
    <mergeCell ref="D9:D10"/>
    <mergeCell ref="E9:E10"/>
    <mergeCell ref="F9:F10"/>
    <mergeCell ref="B6:F6"/>
  </mergeCells>
  <pageMargins left="1.1811023622047245" right="0.39370078740157483" top="0.39370078740157483" bottom="0.39370078740157483" header="0" footer="0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Исполн. (доходы)_1</vt:lpstr>
    </vt:vector>
  </TitlesOfParts>
  <Company>MultiDVD 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miloserdova</dc:creator>
  <cp:lastModifiedBy>Lenovo</cp:lastModifiedBy>
  <cp:lastPrinted>2021-06-03T09:45:59Z</cp:lastPrinted>
  <dcterms:created xsi:type="dcterms:W3CDTF">2015-04-16T11:16:16Z</dcterms:created>
  <dcterms:modified xsi:type="dcterms:W3CDTF">2021-06-03T09:46:05Z</dcterms:modified>
</cp:coreProperties>
</file>