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ост\"/>
    </mc:Choice>
  </mc:AlternateContent>
  <bookViews>
    <workbookView xWindow="480" yWindow="315" windowWidth="18195" windowHeight="11580" tabRatio="752" activeTab="1"/>
  </bookViews>
  <sheets>
    <sheet name="Таблица 1" sheetId="2" r:id="rId1"/>
    <sheet name="Таблица 7" sheetId="12" r:id="rId2"/>
  </sheets>
  <calcPr calcId="152511" iterate="1"/>
</workbook>
</file>

<file path=xl/calcChain.xml><?xml version="1.0" encoding="utf-8"?>
<calcChain xmlns="http://schemas.openxmlformats.org/spreadsheetml/2006/main">
  <c r="F71" i="2" l="1"/>
  <c r="G48" i="2"/>
  <c r="F18" i="2"/>
  <c r="J18" i="2"/>
  <c r="I18" i="2"/>
  <c r="H18" i="2"/>
  <c r="G27" i="2"/>
  <c r="G18" i="2"/>
  <c r="E58" i="2" l="1"/>
  <c r="E68" i="2" l="1"/>
  <c r="E89" i="2" l="1"/>
  <c r="E88" i="2"/>
  <c r="E87" i="2"/>
  <c r="E86" i="2"/>
  <c r="E85" i="2"/>
  <c r="E84" i="2"/>
  <c r="E83" i="2"/>
  <c r="E82" i="2"/>
  <c r="E80" i="2"/>
  <c r="E79" i="2"/>
  <c r="E76" i="2"/>
  <c r="E75" i="2"/>
  <c r="E73" i="2"/>
  <c r="E72" i="2"/>
  <c r="E70" i="2"/>
  <c r="E69" i="2"/>
  <c r="E67" i="2"/>
  <c r="E66" i="2"/>
  <c r="E65" i="2"/>
  <c r="E63" i="2"/>
  <c r="E60" i="2" l="1"/>
  <c r="E59" i="2"/>
  <c r="E57" i="2"/>
  <c r="E56" i="2"/>
  <c r="E55" i="2"/>
  <c r="E54" i="2"/>
  <c r="E53" i="2"/>
  <c r="E52" i="2"/>
  <c r="H48" i="2"/>
  <c r="I48" i="2"/>
  <c r="J48" i="2"/>
  <c r="F48" i="2"/>
  <c r="E44" i="2"/>
  <c r="E41" i="2"/>
  <c r="E43" i="2"/>
  <c r="E40" i="2"/>
  <c r="E38" i="2"/>
  <c r="E37" i="2"/>
  <c r="E35" i="2"/>
  <c r="E34" i="2"/>
  <c r="E32" i="2"/>
  <c r="E31" i="2"/>
  <c r="E30" i="2"/>
  <c r="E29" i="2"/>
  <c r="E27" i="2"/>
  <c r="E28" i="2"/>
  <c r="E26" i="2"/>
  <c r="E25" i="2"/>
  <c r="E23" i="2"/>
  <c r="E22" i="2"/>
  <c r="E24" i="2"/>
  <c r="E48" i="2" l="1"/>
  <c r="J78" i="2"/>
  <c r="I78" i="2"/>
  <c r="H78" i="2"/>
  <c r="G78" i="2"/>
  <c r="F78" i="2"/>
  <c r="J71" i="2"/>
  <c r="I71" i="2"/>
  <c r="H71" i="2"/>
  <c r="G71" i="2"/>
  <c r="J39" i="2"/>
  <c r="I39" i="2"/>
  <c r="H39" i="2"/>
  <c r="G39" i="2"/>
  <c r="F39" i="2"/>
  <c r="J33" i="2"/>
  <c r="I33" i="2"/>
  <c r="H33" i="2"/>
  <c r="G33" i="2"/>
  <c r="F33" i="2"/>
  <c r="J21" i="2"/>
  <c r="I21" i="2"/>
  <c r="H21" i="2"/>
  <c r="G21" i="2"/>
  <c r="F21" i="2"/>
  <c r="G15" i="2"/>
  <c r="H15" i="2"/>
  <c r="I15" i="2"/>
  <c r="J15" i="2"/>
  <c r="F15" i="2"/>
  <c r="E19" i="2"/>
  <c r="G45" i="2" l="1"/>
  <c r="I45" i="2"/>
  <c r="F45" i="2"/>
  <c r="J45" i="2"/>
  <c r="H45" i="2"/>
  <c r="E81" i="2"/>
  <c r="E74" i="2"/>
  <c r="E62" i="2"/>
  <c r="E61" i="2"/>
  <c r="E42" i="2"/>
  <c r="E36" i="2"/>
  <c r="E17" i="2"/>
  <c r="E18" i="2"/>
  <c r="E20" i="2"/>
  <c r="E16" i="2"/>
  <c r="E45" i="2" l="1"/>
  <c r="E33" i="2"/>
  <c r="E78" i="2"/>
  <c r="E39" i="2"/>
  <c r="E21" i="2"/>
  <c r="E15" i="2"/>
  <c r="E71" i="2"/>
</calcChain>
</file>

<file path=xl/sharedStrings.xml><?xml version="1.0" encoding="utf-8"?>
<sst xmlns="http://schemas.openxmlformats.org/spreadsheetml/2006/main" count="149" uniqueCount="78">
  <si>
    <t>№ п/п</t>
  </si>
  <si>
    <t>всего</t>
  </si>
  <si>
    <t>федеральный бюджет</t>
  </si>
  <si>
    <t>бюджет автономного округа</t>
  </si>
  <si>
    <t>иные источники финансирования</t>
  </si>
  <si>
    <t>Источники финансирования</t>
  </si>
  <si>
    <t>Таблица 1</t>
  </si>
  <si>
    <t>Распределение финансовых ресурсов муниципальной программы (по годам)</t>
  </si>
  <si>
    <t>в том числе</t>
  </si>
  <si>
    <t>Всего по муниципальной программе</t>
  </si>
  <si>
    <t>В том числе:</t>
  </si>
  <si>
    <t>Проектная часть</t>
  </si>
  <si>
    <t>Процессная часть</t>
  </si>
  <si>
    <t>Инвестиции в объекты муниципальной собственности</t>
  </si>
  <si>
    <t>Прочие расходы</t>
  </si>
  <si>
    <t>№ структурного элемента (основного мероприятия)</t>
  </si>
  <si>
    <t>в том числе софинансирование</t>
  </si>
  <si>
    <t>2024 г.</t>
  </si>
  <si>
    <t>2025 г.</t>
  </si>
  <si>
    <t>2022г.</t>
  </si>
  <si>
    <t>2023г.</t>
  </si>
  <si>
    <t>2026 - 2030 г.</t>
  </si>
  <si>
    <t>Таблица 7</t>
  </si>
  <si>
    <t>Показатели, характеризующие эффективность структурного элемента (основного мероприятия)</t>
  </si>
  <si>
    <t>муниципальной программы</t>
  </si>
  <si>
    <t>Наименование показателя</t>
  </si>
  <si>
    <t>Базовый показатель на начало реализации муниципальной программы</t>
  </si>
  <si>
    <t>Значения показателя по годам</t>
  </si>
  <si>
    <t>Значение показателя на момент окончания действия муниципальной программы</t>
  </si>
  <si>
    <t>Приложение 2</t>
  </si>
  <si>
    <t>Комитет по земельным ресурсам и управлению муниципальным имуществом администрации Березовского района</t>
  </si>
  <si>
    <t>Комитет по земельным ресурсам и управлению муниципальным имуществом</t>
  </si>
  <si>
    <t>Количество выполненных кадастровых работ, ед.</t>
  </si>
  <si>
    <t>Количество объектов муниципальной собственности прошедших строительно-техническую экспертизу, ед.</t>
  </si>
  <si>
    <t>Количество объектов муниципальной собственности, отвечающих нормативным требованиям, ед.</t>
  </si>
  <si>
    <t>Количество объектов  застрахованных от рисков случайной гибели или уничтожения муниципального имущества, ед. в год</t>
  </si>
  <si>
    <t>Количество объектов муниципальной собственности, дополнительно вовлеченных в хозяйственный оборот, ед.</t>
  </si>
  <si>
    <t>Площадь земельных участков, предоставленных для объектов жилищного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в течение 3 лет, квадратный метр</t>
  </si>
  <si>
    <t>Площадь земельных участков, предоставленных для объектов капитального строительства (за исключением объектов жилищного строительства), в отношении которых, с даты принятия решения о предоставлении земельного участка или подписания протокола о результатах торгов (конкурсов, аукционов), не было получено разрешение на ввод в эксплуатацию в течение 5 лет, квадратный метр</t>
  </si>
  <si>
    <t>Площадь земельных участков, предоставленных для строительства, га.</t>
  </si>
  <si>
    <t>Площадь земельных участков, предоставленных для жилищного строительства, индивидуального строительства, га.</t>
  </si>
  <si>
    <t>Площадь земельных участков, предоставленных для строительства в расчете на 10 тыс. человек населения, га.</t>
  </si>
  <si>
    <t>бюджет Березовского района</t>
  </si>
  <si>
    <t>1.</t>
  </si>
  <si>
    <t>комитет по земельным ресурсам и управлению муниципальным имуществом</t>
  </si>
  <si>
    <t>МКУ "УКСиР Березовского района"</t>
  </si>
  <si>
    <t>2.</t>
  </si>
  <si>
    <t>Комитет по земельным ресурсам и управлению муниципальным имуществом.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</si>
  <si>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</si>
  <si>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</si>
  <si>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</si>
  <si>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</si>
  <si>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</si>
  <si>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</si>
  <si>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</si>
  <si>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</si>
  <si>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</si>
  <si>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2022 год</t>
  </si>
  <si>
    <t>2023 год</t>
  </si>
  <si>
    <t>2024 год</t>
  </si>
  <si>
    <t>2025 год</t>
  </si>
  <si>
    <t>2026-2030 гг.</t>
  </si>
  <si>
    <t>Площадь земельных участков, предоставленных для жилищного строительства, индивидуального жилищного строительства в расчете на 10 тыс. человек населения, га.</t>
  </si>
  <si>
    <t xml:space="preserve">Финансовые затраты на реализацию (тыс. рублей) </t>
  </si>
  <si>
    <t xml:space="preserve">Ответственный исполнитель/соисполнитель </t>
  </si>
  <si>
    <t xml:space="preserve">Структурный элемент (основное мероприятие) муниципальной программы </t>
  </si>
  <si>
    <t>Комитет по земельным ресурсам и управлению муниципальным имуществом , МКУ «УКСиР Березовского района», в том числе:</t>
  </si>
  <si>
    <t xml:space="preserve">Управление и распоряжение муниципальным имуществом и земельными ресурсами Березовского района.                                                       (1,2,3,6,7,8,9,10,11)                                                                            </t>
  </si>
  <si>
    <t xml:space="preserve">Страхование муниципального имущества от случайных и непредвиденных событий (4) </t>
  </si>
  <si>
    <t>Приобретение имущества в муниципальную собственность (5)</t>
  </si>
  <si>
    <t>Ответственный исвполнитель</t>
  </si>
  <si>
    <t>Соисполнитель                                                                      МКУ "УКСиР Березовского района"</t>
  </si>
  <si>
    <t xml:space="preserve">                Приложение 1</t>
  </si>
  <si>
    <t xml:space="preserve">                         от ___________2023 № _________</t>
  </si>
  <si>
    <t xml:space="preserve">         к постановлению администрации Березовского района</t>
  </si>
  <si>
    <t xml:space="preserve">              к постановлению администрации Березовского района</t>
  </si>
  <si>
    <t>от 28.03.2023 № 191</t>
  </si>
  <si>
    <t xml:space="preserve">   от 28.03.2023 №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</si>
</sst>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rgb="FF000000"/>
      <name val="Courier New"/>
      <family val="3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Border="1"/>
    <xf numFmtId="0" fontId="1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6" fillId="0" borderId="12" xfId="0" applyFont="1" applyBorder="1"/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/>
    <xf numFmtId="0" fontId="1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/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164" fontId="0" fillId="0" borderId="1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2" borderId="13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justify" vertical="center"/>
    </xf>
    <xf numFmtId="0" fontId="6" fillId="0" borderId="2" xfId="0" applyFont="1" applyBorder="1"/>
    <xf numFmtId="0" fontId="6" fillId="0" borderId="13" xfId="0" applyFont="1" applyBorder="1"/>
    <xf numFmtId="0" fontId="6" fillId="0" borderId="12" xfId="0" applyFont="1" applyBorder="1"/>
    <xf numFmtId="0" fontId="1" fillId="2" borderId="1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5" fillId="0" borderId="15" xfId="0" applyFont="1" applyBorder="1" applyAlignment="1">
      <alignment horizontal="justify" vertical="center" wrapText="1"/>
    </xf>
    <xf numFmtId="0" fontId="15" fillId="0" borderId="16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8" fillId="3" borderId="1" xfId="0" applyFont="1" applyFill="1" applyBorder="1"/>
    <xf numFmtId="0" fontId="8" fillId="3" borderId="2" xfId="0" applyFont="1" applyFill="1" applyBorder="1"/>
    <xf numFmtId="0" fontId="8" fillId="3" borderId="14" xfId="0" applyFont="1" applyFill="1" applyBorder="1"/>
    <xf numFmtId="0" fontId="6" fillId="0" borderId="2" xfId="0" applyFont="1" applyFill="1" applyBorder="1"/>
    <xf numFmtId="0" fontId="6" fillId="0" borderId="13" xfId="0" applyFont="1" applyFill="1" applyBorder="1"/>
    <xf numFmtId="0" fontId="6" fillId="0" borderId="12" xfId="0" applyFont="1" applyFill="1" applyBorder="1"/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0" fontId="14" fillId="2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topLeftCell="A94" workbookViewId="0">
      <selection activeCell="F5" sqref="F5"/>
    </sheetView>
  </sheetViews>
  <sheetFormatPr defaultRowHeight="15" x14ac:dyDescent="0.25"/>
  <cols>
    <col min="2" max="2" width="31.42578125" customWidth="1"/>
    <col min="4" max="4" width="27.140625" customWidth="1"/>
    <col min="5" max="10" width="12" customWidth="1"/>
  </cols>
  <sheetData>
    <row r="1" spans="1:10" s="12" customFormat="1" ht="15.75" x14ac:dyDescent="0.25">
      <c r="F1" s="20"/>
      <c r="G1" s="20"/>
      <c r="H1" s="20"/>
      <c r="I1" s="20"/>
      <c r="J1" s="20"/>
    </row>
    <row r="2" spans="1:10" s="12" customFormat="1" ht="15.75" x14ac:dyDescent="0.25">
      <c r="F2" s="20"/>
      <c r="G2" s="20"/>
      <c r="H2" s="20"/>
      <c r="I2" s="20" t="s">
        <v>72</v>
      </c>
      <c r="J2" s="20"/>
    </row>
    <row r="3" spans="1:10" s="12" customFormat="1" ht="15.75" x14ac:dyDescent="0.25">
      <c r="F3" s="20" t="s">
        <v>75</v>
      </c>
      <c r="G3" s="20"/>
      <c r="H3" s="20"/>
      <c r="I3" s="20"/>
      <c r="J3" s="20"/>
    </row>
    <row r="4" spans="1:10" s="12" customFormat="1" ht="15.75" x14ac:dyDescent="0.25">
      <c r="F4" s="20"/>
      <c r="G4" s="20" t="s">
        <v>73</v>
      </c>
      <c r="H4" s="101" t="s">
        <v>76</v>
      </c>
      <c r="I4" s="20"/>
      <c r="J4" s="20"/>
    </row>
    <row r="5" spans="1:10" s="12" customFormat="1" ht="15.75" x14ac:dyDescent="0.25">
      <c r="F5" s="20"/>
      <c r="G5" s="20"/>
      <c r="H5" s="20"/>
      <c r="I5" s="20"/>
      <c r="J5" s="20"/>
    </row>
    <row r="6" spans="1:10" ht="15.75" x14ac:dyDescent="0.25">
      <c r="J6" s="20" t="s">
        <v>6</v>
      </c>
    </row>
    <row r="7" spans="1:10" s="12" customFormat="1" ht="15.75" x14ac:dyDescent="0.25">
      <c r="J7" s="20"/>
    </row>
    <row r="8" spans="1:10" ht="18.75" x14ac:dyDescent="0.3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</row>
    <row r="10" spans="1:10" ht="82.5" customHeight="1" x14ac:dyDescent="0.25">
      <c r="A10" s="42" t="s">
        <v>15</v>
      </c>
      <c r="B10" s="41" t="s">
        <v>65</v>
      </c>
      <c r="C10" s="42" t="s">
        <v>64</v>
      </c>
      <c r="D10" s="42" t="s">
        <v>5</v>
      </c>
      <c r="E10" s="45" t="s">
        <v>63</v>
      </c>
      <c r="F10" s="46"/>
      <c r="G10" s="46"/>
      <c r="H10" s="46"/>
      <c r="I10" s="46"/>
      <c r="J10" s="47"/>
    </row>
    <row r="11" spans="1:10" x14ac:dyDescent="0.25">
      <c r="A11" s="43"/>
      <c r="B11" s="41"/>
      <c r="C11" s="43"/>
      <c r="D11" s="43"/>
      <c r="E11" s="41" t="s">
        <v>1</v>
      </c>
      <c r="F11" s="41" t="s">
        <v>8</v>
      </c>
      <c r="G11" s="41"/>
      <c r="H11" s="41"/>
      <c r="I11" s="41"/>
      <c r="J11" s="41"/>
    </row>
    <row r="12" spans="1:10" x14ac:dyDescent="0.25">
      <c r="A12" s="44"/>
      <c r="B12" s="41"/>
      <c r="C12" s="44"/>
      <c r="D12" s="44"/>
      <c r="E12" s="41"/>
      <c r="F12" s="9" t="s">
        <v>19</v>
      </c>
      <c r="G12" s="9" t="s">
        <v>20</v>
      </c>
      <c r="H12" s="9" t="s">
        <v>17</v>
      </c>
      <c r="I12" s="9" t="s">
        <v>18</v>
      </c>
      <c r="J12" s="9" t="s">
        <v>21</v>
      </c>
    </row>
    <row r="13" spans="1:10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</row>
    <row r="14" spans="1:10" ht="9" customHeight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7"/>
    </row>
    <row r="15" spans="1:10" x14ac:dyDescent="0.25">
      <c r="A15" s="92" t="s">
        <v>43</v>
      </c>
      <c r="B15" s="57" t="s">
        <v>67</v>
      </c>
      <c r="C15" s="93" t="s">
        <v>66</v>
      </c>
      <c r="D15" s="1" t="s">
        <v>1</v>
      </c>
      <c r="E15" s="22">
        <f>SUM(E16:E20)-E19</f>
        <v>43848.1</v>
      </c>
      <c r="F15" s="22">
        <f>SUM(F16:F20)-F19</f>
        <v>1459.9</v>
      </c>
      <c r="G15" s="22">
        <f t="shared" ref="G15:J15" si="0">SUM(G16:G20)-G19</f>
        <v>13560.6</v>
      </c>
      <c r="H15" s="22">
        <f t="shared" si="0"/>
        <v>22227.599999999999</v>
      </c>
      <c r="I15" s="22">
        <f t="shared" si="0"/>
        <v>1100</v>
      </c>
      <c r="J15" s="22">
        <f t="shared" si="0"/>
        <v>5500</v>
      </c>
    </row>
    <row r="16" spans="1:10" ht="19.5" customHeight="1" x14ac:dyDescent="0.25">
      <c r="A16" s="92"/>
      <c r="B16" s="57"/>
      <c r="C16" s="93"/>
      <c r="D16" s="1" t="s">
        <v>2</v>
      </c>
      <c r="E16" s="22">
        <f>SUM(F16:J16)</f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 ht="18.75" customHeight="1" x14ac:dyDescent="0.25">
      <c r="A17" s="92"/>
      <c r="B17" s="57"/>
      <c r="C17" s="93"/>
      <c r="D17" s="1" t="s">
        <v>3</v>
      </c>
      <c r="E17" s="22">
        <f t="shared" ref="E17:E20" si="1">SUM(F17:J17)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x14ac:dyDescent="0.25">
      <c r="A18" s="92"/>
      <c r="B18" s="57"/>
      <c r="C18" s="93"/>
      <c r="D18" s="1" t="s">
        <v>42</v>
      </c>
      <c r="E18" s="22">
        <f t="shared" si="1"/>
        <v>43848.1</v>
      </c>
      <c r="F18" s="22">
        <f>F24</f>
        <v>1459.9</v>
      </c>
      <c r="G18" s="22">
        <f>G24+G30</f>
        <v>13560.6</v>
      </c>
      <c r="H18" s="22">
        <f>H24</f>
        <v>22227.599999999999</v>
      </c>
      <c r="I18" s="22">
        <f>I24</f>
        <v>1100</v>
      </c>
      <c r="J18" s="22">
        <f>J24</f>
        <v>5500</v>
      </c>
    </row>
    <row r="19" spans="1:10" ht="19.5" customHeight="1" x14ac:dyDescent="0.25">
      <c r="A19" s="92"/>
      <c r="B19" s="57"/>
      <c r="C19" s="93"/>
      <c r="D19" s="11" t="s">
        <v>16</v>
      </c>
      <c r="E19" s="22">
        <f>SUM(F19:J19)</f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</row>
    <row r="20" spans="1:10" ht="104.25" customHeight="1" x14ac:dyDescent="0.25">
      <c r="A20" s="92"/>
      <c r="B20" s="57"/>
      <c r="C20" s="93"/>
      <c r="D20" s="1" t="s">
        <v>4</v>
      </c>
      <c r="E20" s="22">
        <f t="shared" si="1"/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x14ac:dyDescent="0.25">
      <c r="A21" s="68"/>
      <c r="B21" s="50"/>
      <c r="C21" s="50" t="s">
        <v>44</v>
      </c>
      <c r="D21" s="4" t="s">
        <v>1</v>
      </c>
      <c r="E21" s="22">
        <f>SUM(E22:E26)-E25</f>
        <v>31707.5</v>
      </c>
      <c r="F21" s="22">
        <f>SUM(F22:F26)-F25</f>
        <v>1459.9</v>
      </c>
      <c r="G21" s="22">
        <f t="shared" ref="G21" si="2">SUM(G22:G26)-G25</f>
        <v>1420</v>
      </c>
      <c r="H21" s="22">
        <f t="shared" ref="H21" si="3">SUM(H22:H26)-H25</f>
        <v>22227.599999999999</v>
      </c>
      <c r="I21" s="22">
        <f t="shared" ref="I21" si="4">SUM(I22:I26)-I25</f>
        <v>1100</v>
      </c>
      <c r="J21" s="22">
        <f t="shared" ref="J21" si="5">SUM(J22:J26)-J25</f>
        <v>5500</v>
      </c>
    </row>
    <row r="22" spans="1:10" ht="16.5" customHeight="1" x14ac:dyDescent="0.25">
      <c r="A22" s="68"/>
      <c r="B22" s="57"/>
      <c r="C22" s="57"/>
      <c r="D22" s="1" t="s">
        <v>2</v>
      </c>
      <c r="E22" s="22">
        <f>SUM(F22:J22)</f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</row>
    <row r="23" spans="1:10" ht="16.5" customHeight="1" x14ac:dyDescent="0.25">
      <c r="A23" s="68"/>
      <c r="B23" s="57"/>
      <c r="C23" s="57"/>
      <c r="D23" s="1" t="s">
        <v>3</v>
      </c>
      <c r="E23" s="22">
        <f>SUM(F23:J23)</f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x14ac:dyDescent="0.25">
      <c r="A24" s="68"/>
      <c r="B24" s="57"/>
      <c r="C24" s="57"/>
      <c r="D24" s="21" t="s">
        <v>42</v>
      </c>
      <c r="E24" s="22">
        <f t="shared" ref="E24" si="6">SUM(F24:J24)</f>
        <v>31707.5</v>
      </c>
      <c r="F24" s="22">
        <v>1459.9</v>
      </c>
      <c r="G24" s="22">
        <v>1420</v>
      </c>
      <c r="H24" s="22">
        <v>22227.599999999999</v>
      </c>
      <c r="I24" s="22">
        <v>1100</v>
      </c>
      <c r="J24" s="22">
        <v>5500</v>
      </c>
    </row>
    <row r="25" spans="1:10" x14ac:dyDescent="0.25">
      <c r="A25" s="68"/>
      <c r="B25" s="57"/>
      <c r="C25" s="57"/>
      <c r="D25" s="11" t="s">
        <v>16</v>
      </c>
      <c r="E25" s="22">
        <f t="shared" ref="E25:E32" si="7">SUM(F25:J25)</f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</row>
    <row r="26" spans="1:10" ht="80.25" customHeight="1" x14ac:dyDescent="0.25">
      <c r="A26" s="68"/>
      <c r="B26" s="57"/>
      <c r="C26" s="57"/>
      <c r="D26" s="1" t="s">
        <v>4</v>
      </c>
      <c r="E26" s="22">
        <f t="shared" si="7"/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1:10" x14ac:dyDescent="0.25">
      <c r="A27" s="51"/>
      <c r="B27" s="49"/>
      <c r="C27" s="49" t="s">
        <v>45</v>
      </c>
      <c r="D27" s="4" t="s">
        <v>1</v>
      </c>
      <c r="E27" s="22">
        <f t="shared" si="7"/>
        <v>12140.6</v>
      </c>
      <c r="F27" s="22">
        <v>0</v>
      </c>
      <c r="G27" s="22">
        <f>G30</f>
        <v>12140.6</v>
      </c>
      <c r="H27" s="22">
        <v>0</v>
      </c>
      <c r="I27" s="22">
        <v>0</v>
      </c>
      <c r="J27" s="22">
        <v>0</v>
      </c>
    </row>
    <row r="28" spans="1:10" ht="17.25" customHeight="1" x14ac:dyDescent="0.25">
      <c r="A28" s="51"/>
      <c r="B28" s="49"/>
      <c r="C28" s="51"/>
      <c r="D28" s="1" t="s">
        <v>2</v>
      </c>
      <c r="E28" s="22">
        <f t="shared" si="7"/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</row>
    <row r="29" spans="1:10" ht="18.75" customHeight="1" x14ac:dyDescent="0.25">
      <c r="A29" s="51"/>
      <c r="B29" s="49"/>
      <c r="C29" s="51"/>
      <c r="D29" s="1" t="s">
        <v>3</v>
      </c>
      <c r="E29" s="22">
        <f t="shared" si="7"/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</row>
    <row r="30" spans="1:10" x14ac:dyDescent="0.25">
      <c r="A30" s="51"/>
      <c r="B30" s="49"/>
      <c r="C30" s="51"/>
      <c r="D30" s="1" t="s">
        <v>42</v>
      </c>
      <c r="E30" s="22">
        <f t="shared" si="7"/>
        <v>12140.6</v>
      </c>
      <c r="F30" s="22">
        <v>0</v>
      </c>
      <c r="G30" s="22">
        <v>12140.6</v>
      </c>
      <c r="H30" s="22">
        <v>0</v>
      </c>
      <c r="I30" s="22">
        <v>0</v>
      </c>
      <c r="J30" s="22">
        <v>0</v>
      </c>
    </row>
    <row r="31" spans="1:10" x14ac:dyDescent="0.25">
      <c r="A31" s="51"/>
      <c r="B31" s="49"/>
      <c r="C31" s="51"/>
      <c r="D31" s="11" t="s">
        <v>16</v>
      </c>
      <c r="E31" s="22">
        <f t="shared" si="7"/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1:10" ht="26.25" thickBot="1" x14ac:dyDescent="0.3">
      <c r="A32" s="52"/>
      <c r="B32" s="50"/>
      <c r="C32" s="52"/>
      <c r="D32" s="1" t="s">
        <v>4</v>
      </c>
      <c r="E32" s="22">
        <f t="shared" si="7"/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</row>
    <row r="33" spans="1:10" ht="18" customHeight="1" x14ac:dyDescent="0.25">
      <c r="A33" s="68" t="s">
        <v>46</v>
      </c>
      <c r="B33" s="61" t="s">
        <v>68</v>
      </c>
      <c r="C33" s="64" t="s">
        <v>31</v>
      </c>
      <c r="D33" s="1" t="s">
        <v>1</v>
      </c>
      <c r="E33" s="22">
        <f>SUM(E34:E38)-E37</f>
        <v>11428.3</v>
      </c>
      <c r="F33" s="22">
        <f>SUM(F34:F38)-F37</f>
        <v>578.29999999999995</v>
      </c>
      <c r="G33" s="22">
        <f t="shared" ref="G33" si="8">SUM(G34:G38)-G37</f>
        <v>0</v>
      </c>
      <c r="H33" s="22">
        <f t="shared" ref="H33" si="9">SUM(H34:H38)-H37</f>
        <v>1550</v>
      </c>
      <c r="I33" s="22">
        <f t="shared" ref="I33" si="10">SUM(I34:I38)-I37</f>
        <v>1550</v>
      </c>
      <c r="J33" s="22">
        <f t="shared" ref="J33" si="11">SUM(J34:J38)-J37</f>
        <v>7750</v>
      </c>
    </row>
    <row r="34" spans="1:10" ht="16.5" customHeight="1" x14ac:dyDescent="0.25">
      <c r="A34" s="68"/>
      <c r="B34" s="62"/>
      <c r="C34" s="65"/>
      <c r="D34" s="1" t="s">
        <v>2</v>
      </c>
      <c r="E34" s="22">
        <f>SUM(F34:J34)</f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</row>
    <row r="35" spans="1:10" ht="16.5" customHeight="1" x14ac:dyDescent="0.25">
      <c r="A35" s="68"/>
      <c r="B35" s="62"/>
      <c r="C35" s="65"/>
      <c r="D35" s="1" t="s">
        <v>3</v>
      </c>
      <c r="E35" s="22">
        <f>SUM(F35:J35)</f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1:10" ht="15" customHeight="1" x14ac:dyDescent="0.25">
      <c r="A36" s="68"/>
      <c r="B36" s="62"/>
      <c r="C36" s="65"/>
      <c r="D36" s="1" t="s">
        <v>42</v>
      </c>
      <c r="E36" s="22">
        <f t="shared" ref="E36" si="12">SUM(F36:J36)</f>
        <v>11428.3</v>
      </c>
      <c r="F36" s="22">
        <v>578.29999999999995</v>
      </c>
      <c r="G36" s="22">
        <v>0</v>
      </c>
      <c r="H36" s="22">
        <v>1550</v>
      </c>
      <c r="I36" s="22">
        <v>1550</v>
      </c>
      <c r="J36" s="22">
        <v>7750</v>
      </c>
    </row>
    <row r="37" spans="1:10" ht="15" customHeight="1" x14ac:dyDescent="0.25">
      <c r="A37" s="68"/>
      <c r="B37" s="62"/>
      <c r="C37" s="65"/>
      <c r="D37" s="11" t="s">
        <v>16</v>
      </c>
      <c r="E37" s="22">
        <f>SUM(F37:J37)</f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</row>
    <row r="38" spans="1:10" ht="37.5" customHeight="1" thickBot="1" x14ac:dyDescent="0.3">
      <c r="A38" s="68"/>
      <c r="B38" s="63"/>
      <c r="C38" s="66"/>
      <c r="D38" s="1" t="s">
        <v>4</v>
      </c>
      <c r="E38" s="22">
        <f>SUM(F38:J38)</f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</row>
    <row r="39" spans="1:10" ht="16.5" customHeight="1" x14ac:dyDescent="0.25">
      <c r="A39" s="58">
        <v>3</v>
      </c>
      <c r="B39" s="61" t="s">
        <v>69</v>
      </c>
      <c r="C39" s="64" t="s">
        <v>47</v>
      </c>
      <c r="D39" s="4" t="s">
        <v>1</v>
      </c>
      <c r="E39" s="22">
        <f>SUM(E40:E44)-E43</f>
        <v>10785.8</v>
      </c>
      <c r="F39" s="22">
        <f>SUM(F40:F44)-F43</f>
        <v>10635.8</v>
      </c>
      <c r="G39" s="22">
        <f t="shared" ref="G39" si="13">SUM(G40:G44)-G43</f>
        <v>150</v>
      </c>
      <c r="H39" s="22">
        <f t="shared" ref="H39" si="14">SUM(H40:H44)-H43</f>
        <v>0</v>
      </c>
      <c r="I39" s="22">
        <f t="shared" ref="I39" si="15">SUM(I40:I44)-I43</f>
        <v>0</v>
      </c>
      <c r="J39" s="22">
        <f t="shared" ref="J39" si="16">SUM(J40:J44)-J43</f>
        <v>0</v>
      </c>
    </row>
    <row r="40" spans="1:10" ht="16.5" customHeight="1" x14ac:dyDescent="0.25">
      <c r="A40" s="59"/>
      <c r="B40" s="62"/>
      <c r="C40" s="65"/>
      <c r="D40" s="1" t="s">
        <v>2</v>
      </c>
      <c r="E40" s="22">
        <f>SUM(F40:J40)</f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</row>
    <row r="41" spans="1:10" ht="16.5" customHeight="1" x14ac:dyDescent="0.25">
      <c r="A41" s="59"/>
      <c r="B41" s="62"/>
      <c r="C41" s="65"/>
      <c r="D41" s="1" t="s">
        <v>3</v>
      </c>
      <c r="E41" s="22">
        <f>SUM(F41:J41)</f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</row>
    <row r="42" spans="1:10" x14ac:dyDescent="0.25">
      <c r="A42" s="59"/>
      <c r="B42" s="62"/>
      <c r="C42" s="65"/>
      <c r="D42" s="1" t="s">
        <v>42</v>
      </c>
      <c r="E42" s="22">
        <f t="shared" ref="E42" si="17">SUM(F42:J42)</f>
        <v>10785.8</v>
      </c>
      <c r="F42" s="22">
        <v>10635.8</v>
      </c>
      <c r="G42" s="22">
        <v>150</v>
      </c>
      <c r="H42" s="22">
        <v>0</v>
      </c>
      <c r="I42" s="22">
        <v>0</v>
      </c>
      <c r="J42" s="22">
        <v>0</v>
      </c>
    </row>
    <row r="43" spans="1:10" x14ac:dyDescent="0.25">
      <c r="A43" s="59"/>
      <c r="B43" s="62"/>
      <c r="C43" s="65"/>
      <c r="D43" s="11" t="s">
        <v>16</v>
      </c>
      <c r="E43" s="22">
        <f>SUM(F43:J43)</f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</row>
    <row r="44" spans="1:10" ht="26.25" customHeight="1" thickBot="1" x14ac:dyDescent="0.3">
      <c r="A44" s="60"/>
      <c r="B44" s="63"/>
      <c r="C44" s="66"/>
      <c r="D44" s="1" t="s">
        <v>4</v>
      </c>
      <c r="E44" s="22">
        <f>SUM(F44:J44)</f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</row>
    <row r="45" spans="1:10" x14ac:dyDescent="0.25">
      <c r="A45" s="82"/>
      <c r="B45" s="95" t="s">
        <v>9</v>
      </c>
      <c r="C45" s="88"/>
      <c r="D45" s="15" t="s">
        <v>1</v>
      </c>
      <c r="E45" s="23">
        <f>F45+G45+H45+I45+J45</f>
        <v>66062.2</v>
      </c>
      <c r="F45" s="23">
        <f>F39+F33+F21</f>
        <v>12673.999999999998</v>
      </c>
      <c r="G45" s="23">
        <f>G39+G33+G27+G21</f>
        <v>13710.6</v>
      </c>
      <c r="H45" s="23">
        <f t="shared" ref="H45:J45" si="18">H39+H33+H21</f>
        <v>23777.599999999999</v>
      </c>
      <c r="I45" s="23">
        <f t="shared" si="18"/>
        <v>2650</v>
      </c>
      <c r="J45" s="23">
        <f t="shared" si="18"/>
        <v>13250</v>
      </c>
    </row>
    <row r="46" spans="1:10" x14ac:dyDescent="0.25">
      <c r="A46" s="82"/>
      <c r="B46" s="95"/>
      <c r="C46" s="88"/>
      <c r="D46" s="15" t="s">
        <v>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1:10" x14ac:dyDescent="0.25">
      <c r="A47" s="82"/>
      <c r="B47" s="95"/>
      <c r="C47" s="88"/>
      <c r="D47" s="15" t="s">
        <v>3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1:10" x14ac:dyDescent="0.25">
      <c r="A48" s="82"/>
      <c r="B48" s="95"/>
      <c r="C48" s="88"/>
      <c r="D48" s="15" t="s">
        <v>42</v>
      </c>
      <c r="E48" s="23">
        <f>F48+G48+H48+I48+J48</f>
        <v>66062.2</v>
      </c>
      <c r="F48" s="23">
        <f>F42+F36+F24</f>
        <v>12673.999999999998</v>
      </c>
      <c r="G48" s="23">
        <f>G42+G36+G30+G24</f>
        <v>13710.6</v>
      </c>
      <c r="H48" s="23">
        <f t="shared" ref="H48:J48" si="19">H42+H36+H24</f>
        <v>23777.599999999999</v>
      </c>
      <c r="I48" s="23">
        <f t="shared" si="19"/>
        <v>2650</v>
      </c>
      <c r="J48" s="23">
        <f t="shared" si="19"/>
        <v>13250</v>
      </c>
    </row>
    <row r="49" spans="1:10" x14ac:dyDescent="0.25">
      <c r="A49" s="83"/>
      <c r="B49" s="96"/>
      <c r="C49" s="89"/>
      <c r="D49" s="14" t="s">
        <v>16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1:10" ht="26.25" thickBot="1" x14ac:dyDescent="0.3">
      <c r="A50" s="84"/>
      <c r="B50" s="97"/>
      <c r="C50" s="90"/>
      <c r="D50" s="16" t="s">
        <v>4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1:10" x14ac:dyDescent="0.25">
      <c r="A51" s="6"/>
      <c r="B51" s="4" t="s">
        <v>10</v>
      </c>
      <c r="C51" s="5"/>
      <c r="D51" s="5"/>
      <c r="E51" s="4"/>
      <c r="F51" s="10"/>
      <c r="G51" s="10"/>
      <c r="H51" s="10"/>
      <c r="I51" s="10"/>
      <c r="J51" s="10"/>
    </row>
    <row r="52" spans="1:10" ht="13.5" customHeight="1" x14ac:dyDescent="0.25">
      <c r="A52" s="85"/>
      <c r="B52" s="98" t="s">
        <v>11</v>
      </c>
      <c r="C52" s="91"/>
      <c r="D52" s="8" t="s">
        <v>1</v>
      </c>
      <c r="E52" s="22">
        <f t="shared" ref="E52:E60" si="20">SUM(F52:J52)</f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</row>
    <row r="53" spans="1:10" x14ac:dyDescent="0.25">
      <c r="A53" s="86"/>
      <c r="B53" s="98"/>
      <c r="C53" s="91"/>
      <c r="D53" s="7" t="s">
        <v>2</v>
      </c>
      <c r="E53" s="22">
        <f t="shared" si="20"/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</row>
    <row r="54" spans="1:10" x14ac:dyDescent="0.25">
      <c r="A54" s="86"/>
      <c r="B54" s="98"/>
      <c r="C54" s="91"/>
      <c r="D54" s="7" t="s">
        <v>3</v>
      </c>
      <c r="E54" s="22">
        <f t="shared" si="20"/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</row>
    <row r="55" spans="1:10" x14ac:dyDescent="0.25">
      <c r="A55" s="86"/>
      <c r="B55" s="98"/>
      <c r="C55" s="91"/>
      <c r="D55" s="7" t="s">
        <v>42</v>
      </c>
      <c r="E55" s="22">
        <f t="shared" si="20"/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</row>
    <row r="56" spans="1:10" x14ac:dyDescent="0.25">
      <c r="A56" s="86"/>
      <c r="B56" s="98"/>
      <c r="C56" s="91"/>
      <c r="D56" s="11" t="s">
        <v>16</v>
      </c>
      <c r="E56" s="22">
        <f t="shared" si="20"/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</row>
    <row r="57" spans="1:10" ht="25.5" x14ac:dyDescent="0.25">
      <c r="A57" s="87"/>
      <c r="B57" s="98"/>
      <c r="C57" s="91"/>
      <c r="D57" s="7" t="s">
        <v>4</v>
      </c>
      <c r="E57" s="22">
        <f t="shared" si="20"/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</row>
    <row r="58" spans="1:10" x14ac:dyDescent="0.25">
      <c r="A58" s="94"/>
      <c r="B58" s="98" t="s">
        <v>12</v>
      </c>
      <c r="C58" s="91"/>
      <c r="D58" s="7" t="s">
        <v>1</v>
      </c>
      <c r="E58" s="28">
        <f t="shared" ref="E58" si="21">SUM(F58:J58)</f>
        <v>66062.2</v>
      </c>
      <c r="F58" s="28">
        <v>12674</v>
      </c>
      <c r="G58" s="28">
        <v>13710.6</v>
      </c>
      <c r="H58" s="28">
        <v>23777.599999999999</v>
      </c>
      <c r="I58" s="28">
        <v>2650</v>
      </c>
      <c r="J58" s="28">
        <v>13250</v>
      </c>
    </row>
    <row r="59" spans="1:10" x14ac:dyDescent="0.25">
      <c r="A59" s="94"/>
      <c r="B59" s="98"/>
      <c r="C59" s="91"/>
      <c r="D59" s="7" t="s">
        <v>2</v>
      </c>
      <c r="E59" s="22">
        <f t="shared" si="20"/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</row>
    <row r="60" spans="1:10" x14ac:dyDescent="0.25">
      <c r="A60" s="94"/>
      <c r="B60" s="98"/>
      <c r="C60" s="91"/>
      <c r="D60" s="7" t="s">
        <v>3</v>
      </c>
      <c r="E60" s="22">
        <f t="shared" si="20"/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</row>
    <row r="61" spans="1:10" x14ac:dyDescent="0.25">
      <c r="A61" s="94"/>
      <c r="B61" s="98"/>
      <c r="C61" s="91"/>
      <c r="D61" s="7" t="s">
        <v>42</v>
      </c>
      <c r="E61" s="28">
        <f t="shared" ref="E61:E62" si="22">SUM(F61:J61)</f>
        <v>66062.2</v>
      </c>
      <c r="F61" s="28">
        <v>12674</v>
      </c>
      <c r="G61" s="28">
        <v>13710.6</v>
      </c>
      <c r="H61" s="28">
        <v>23777.599999999999</v>
      </c>
      <c r="I61" s="28">
        <v>2650</v>
      </c>
      <c r="J61" s="28">
        <v>13250</v>
      </c>
    </row>
    <row r="62" spans="1:10" x14ac:dyDescent="0.25">
      <c r="A62" s="94"/>
      <c r="B62" s="98"/>
      <c r="C62" s="91"/>
      <c r="D62" s="11" t="s">
        <v>16</v>
      </c>
      <c r="E62" s="28">
        <f t="shared" si="22"/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</row>
    <row r="63" spans="1:10" ht="25.5" x14ac:dyDescent="0.25">
      <c r="A63" s="94"/>
      <c r="B63" s="98"/>
      <c r="C63" s="91"/>
      <c r="D63" s="7" t="s">
        <v>4</v>
      </c>
      <c r="E63" s="28">
        <f t="shared" ref="E63" si="23">SUM(F63:J63)</f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</row>
    <row r="64" spans="1:10" x14ac:dyDescent="0.25">
      <c r="A64" s="6"/>
      <c r="B64" s="1" t="s">
        <v>10</v>
      </c>
      <c r="C64" s="2"/>
      <c r="D64" s="2"/>
      <c r="E64" s="1"/>
      <c r="F64" s="1"/>
      <c r="G64" s="1"/>
      <c r="H64" s="1"/>
      <c r="I64" s="1"/>
      <c r="J64" s="1"/>
    </row>
    <row r="65" spans="1:10" ht="10.5" customHeight="1" x14ac:dyDescent="0.25">
      <c r="A65" s="54"/>
      <c r="B65" s="57" t="s">
        <v>13</v>
      </c>
      <c r="C65" s="69"/>
      <c r="D65" s="1" t="s">
        <v>1</v>
      </c>
      <c r="E65" s="28">
        <f t="shared" ref="E65:E70" si="24">SUM(F65:J65)</f>
        <v>10333.299999999999</v>
      </c>
      <c r="F65" s="28">
        <v>10333.299999999999</v>
      </c>
      <c r="G65" s="28">
        <v>0</v>
      </c>
      <c r="H65" s="28">
        <v>0</v>
      </c>
      <c r="I65" s="28">
        <v>0</v>
      </c>
      <c r="J65" s="28">
        <v>0</v>
      </c>
    </row>
    <row r="66" spans="1:10" x14ac:dyDescent="0.25">
      <c r="A66" s="55"/>
      <c r="B66" s="57"/>
      <c r="C66" s="69"/>
      <c r="D66" s="1" t="s">
        <v>2</v>
      </c>
      <c r="E66" s="28">
        <f t="shared" si="24"/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</row>
    <row r="67" spans="1:10" x14ac:dyDescent="0.25">
      <c r="A67" s="55"/>
      <c r="B67" s="57"/>
      <c r="C67" s="69"/>
      <c r="D67" s="1" t="s">
        <v>3</v>
      </c>
      <c r="E67" s="28">
        <f t="shared" si="24"/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</row>
    <row r="68" spans="1:10" x14ac:dyDescent="0.25">
      <c r="A68" s="55"/>
      <c r="B68" s="57"/>
      <c r="C68" s="69"/>
      <c r="D68" s="1" t="s">
        <v>42</v>
      </c>
      <c r="E68" s="28">
        <f t="shared" si="24"/>
        <v>10333.299999999999</v>
      </c>
      <c r="F68" s="28">
        <v>10333.299999999999</v>
      </c>
      <c r="G68" s="28">
        <v>0</v>
      </c>
      <c r="H68" s="28">
        <v>0</v>
      </c>
      <c r="I68" s="28">
        <v>0</v>
      </c>
      <c r="J68" s="28">
        <v>0</v>
      </c>
    </row>
    <row r="69" spans="1:10" x14ac:dyDescent="0.25">
      <c r="A69" s="55"/>
      <c r="B69" s="57"/>
      <c r="C69" s="69"/>
      <c r="D69" s="11" t="s">
        <v>16</v>
      </c>
      <c r="E69" s="28">
        <f t="shared" si="24"/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</row>
    <row r="70" spans="1:10" ht="25.5" x14ac:dyDescent="0.25">
      <c r="A70" s="56"/>
      <c r="B70" s="57"/>
      <c r="C70" s="69"/>
      <c r="D70" s="1" t="s">
        <v>4</v>
      </c>
      <c r="E70" s="28">
        <f t="shared" si="24"/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</row>
    <row r="71" spans="1:10" x14ac:dyDescent="0.25">
      <c r="A71" s="54"/>
      <c r="B71" s="57" t="s">
        <v>14</v>
      </c>
      <c r="C71" s="67"/>
      <c r="D71" s="1" t="s">
        <v>1</v>
      </c>
      <c r="E71" s="22">
        <f>SUM(E72:E76)-E75</f>
        <v>55728.899999999994</v>
      </c>
      <c r="F71" s="22">
        <f>F74</f>
        <v>2340.6999999999998</v>
      </c>
      <c r="G71" s="22">
        <f t="shared" ref="G71" si="25">SUM(G72:G76)-G75</f>
        <v>13710.6</v>
      </c>
      <c r="H71" s="22">
        <f t="shared" ref="H71" si="26">SUM(H72:H76)-H75</f>
        <v>23777.599999999999</v>
      </c>
      <c r="I71" s="22">
        <f t="shared" ref="I71" si="27">SUM(I72:I76)-I75</f>
        <v>2650</v>
      </c>
      <c r="J71" s="22">
        <f t="shared" ref="J71" si="28">SUM(J72:J76)-J75</f>
        <v>13250</v>
      </c>
    </row>
    <row r="72" spans="1:10" x14ac:dyDescent="0.25">
      <c r="A72" s="55"/>
      <c r="B72" s="57"/>
      <c r="C72" s="51"/>
      <c r="D72" s="1" t="s">
        <v>2</v>
      </c>
      <c r="E72" s="28">
        <f t="shared" ref="E72:E73" si="29">SUM(F72:J72)</f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</row>
    <row r="73" spans="1:10" x14ac:dyDescent="0.25">
      <c r="A73" s="55"/>
      <c r="B73" s="57"/>
      <c r="C73" s="51"/>
      <c r="D73" s="1" t="s">
        <v>3</v>
      </c>
      <c r="E73" s="28">
        <f t="shared" si="29"/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</row>
    <row r="74" spans="1:10" x14ac:dyDescent="0.25">
      <c r="A74" s="55"/>
      <c r="B74" s="57"/>
      <c r="C74" s="51"/>
      <c r="D74" s="1" t="s">
        <v>42</v>
      </c>
      <c r="E74" s="28">
        <f t="shared" ref="E74" si="30">SUM(F74:J74)</f>
        <v>55728.899999999994</v>
      </c>
      <c r="F74" s="28">
        <v>2340.6999999999998</v>
      </c>
      <c r="G74" s="28">
        <v>13710.6</v>
      </c>
      <c r="H74" s="28">
        <v>23777.599999999999</v>
      </c>
      <c r="I74" s="28">
        <v>2650</v>
      </c>
      <c r="J74" s="28">
        <v>13250</v>
      </c>
    </row>
    <row r="75" spans="1:10" x14ac:dyDescent="0.25">
      <c r="A75" s="55"/>
      <c r="B75" s="57"/>
      <c r="C75" s="51"/>
      <c r="D75" s="11" t="s">
        <v>16</v>
      </c>
      <c r="E75" s="28">
        <f t="shared" ref="E75:E76" si="31">SUM(F75:J75)</f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</row>
    <row r="76" spans="1:10" ht="24.75" customHeight="1" x14ac:dyDescent="0.25">
      <c r="A76" s="56"/>
      <c r="B76" s="57"/>
      <c r="C76" s="52"/>
      <c r="D76" s="1" t="s">
        <v>4</v>
      </c>
      <c r="E76" s="28">
        <f t="shared" si="31"/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</row>
    <row r="77" spans="1:10" ht="11.25" customHeight="1" x14ac:dyDescent="0.25">
      <c r="A77" s="3"/>
      <c r="B77" s="72" t="s">
        <v>10</v>
      </c>
      <c r="C77" s="73"/>
      <c r="D77" s="1"/>
      <c r="E77" s="1"/>
      <c r="F77" s="1"/>
      <c r="G77" s="1"/>
      <c r="H77" s="1"/>
      <c r="I77" s="1"/>
      <c r="J77" s="1"/>
    </row>
    <row r="78" spans="1:10" ht="11.25" customHeight="1" x14ac:dyDescent="0.25">
      <c r="A78" s="54"/>
      <c r="B78" s="70"/>
      <c r="C78" s="71"/>
      <c r="D78" s="1" t="s">
        <v>1</v>
      </c>
      <c r="E78" s="22">
        <f>SUM(E79:E83)-E82</f>
        <v>53921.599999999999</v>
      </c>
      <c r="F78" s="22">
        <f>SUM(F79:F83)-F82</f>
        <v>12674</v>
      </c>
      <c r="G78" s="22">
        <f t="shared" ref="G78" si="32">SUM(G79:G83)-G82</f>
        <v>1570</v>
      </c>
      <c r="H78" s="22">
        <f t="shared" ref="H78" si="33">SUM(H79:H83)-H82</f>
        <v>23777.599999999999</v>
      </c>
      <c r="I78" s="22">
        <f t="shared" ref="I78" si="34">SUM(I79:I83)-I82</f>
        <v>2650</v>
      </c>
      <c r="J78" s="22">
        <f t="shared" ref="J78" si="35">SUM(J79:J83)-J82</f>
        <v>13250</v>
      </c>
    </row>
    <row r="79" spans="1:10" x14ac:dyDescent="0.25">
      <c r="A79" s="55"/>
      <c r="B79" s="24" t="s">
        <v>70</v>
      </c>
      <c r="C79" s="25"/>
      <c r="D79" s="1" t="s">
        <v>2</v>
      </c>
      <c r="E79" s="28">
        <f t="shared" ref="E79:E80" si="36">SUM(F79:J79)</f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</row>
    <row r="80" spans="1:10" ht="51" x14ac:dyDescent="0.25">
      <c r="A80" s="55"/>
      <c r="B80" s="24" t="s">
        <v>30</v>
      </c>
      <c r="C80" s="25"/>
      <c r="D80" s="1" t="s">
        <v>3</v>
      </c>
      <c r="E80" s="28">
        <f t="shared" si="36"/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</row>
    <row r="81" spans="1:16" x14ac:dyDescent="0.25">
      <c r="A81" s="55"/>
      <c r="B81" s="24"/>
      <c r="C81" s="25"/>
      <c r="D81" s="1" t="s">
        <v>42</v>
      </c>
      <c r="E81" s="28">
        <f t="shared" ref="E81" si="37">SUM(F81:J81)</f>
        <v>53921.599999999999</v>
      </c>
      <c r="F81" s="28">
        <v>12674</v>
      </c>
      <c r="G81" s="28">
        <v>1570</v>
      </c>
      <c r="H81" s="28">
        <v>23777.599999999999</v>
      </c>
      <c r="I81" s="28">
        <v>2650</v>
      </c>
      <c r="J81" s="28">
        <v>13250</v>
      </c>
    </row>
    <row r="82" spans="1:16" x14ac:dyDescent="0.25">
      <c r="A82" s="55"/>
      <c r="B82" s="24"/>
      <c r="C82" s="25"/>
      <c r="D82" s="11" t="s">
        <v>16</v>
      </c>
      <c r="E82" s="28">
        <f t="shared" ref="E82:E83" si="38">SUM(F82:J82)</f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</row>
    <row r="83" spans="1:16" ht="69.75" customHeight="1" x14ac:dyDescent="0.25">
      <c r="A83" s="56"/>
      <c r="B83" s="26"/>
      <c r="C83" s="27"/>
      <c r="D83" s="1" t="s">
        <v>4</v>
      </c>
      <c r="E83" s="28">
        <f t="shared" si="38"/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</row>
    <row r="84" spans="1:16" ht="12.75" customHeight="1" x14ac:dyDescent="0.25">
      <c r="A84" s="54"/>
      <c r="B84" s="75" t="s">
        <v>71</v>
      </c>
      <c r="C84" s="76"/>
      <c r="D84" s="1" t="s">
        <v>1</v>
      </c>
      <c r="E84" s="28">
        <f t="shared" ref="E84:E89" si="39">SUM(F84:J84)</f>
        <v>12140.6</v>
      </c>
      <c r="F84" s="28">
        <v>0</v>
      </c>
      <c r="G84" s="28">
        <v>12140.6</v>
      </c>
      <c r="H84" s="28">
        <v>0</v>
      </c>
      <c r="I84" s="28">
        <v>0</v>
      </c>
      <c r="J84" s="28">
        <v>0</v>
      </c>
    </row>
    <row r="85" spans="1:16" x14ac:dyDescent="0.25">
      <c r="A85" s="55"/>
      <c r="B85" s="77"/>
      <c r="C85" s="78"/>
      <c r="D85" s="1" t="s">
        <v>2</v>
      </c>
      <c r="E85" s="28">
        <f t="shared" si="39"/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</row>
    <row r="86" spans="1:16" x14ac:dyDescent="0.25">
      <c r="A86" s="55"/>
      <c r="B86" s="77"/>
      <c r="C86" s="78"/>
      <c r="D86" s="1" t="s">
        <v>3</v>
      </c>
      <c r="E86" s="28">
        <f t="shared" si="39"/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</row>
    <row r="87" spans="1:16" x14ac:dyDescent="0.25">
      <c r="A87" s="55"/>
      <c r="B87" s="77"/>
      <c r="C87" s="78"/>
      <c r="D87" s="1" t="s">
        <v>42</v>
      </c>
      <c r="E87" s="28">
        <f t="shared" si="39"/>
        <v>12140.6</v>
      </c>
      <c r="F87" s="28">
        <v>0</v>
      </c>
      <c r="G87" s="28">
        <v>12140.6</v>
      </c>
      <c r="H87" s="28">
        <v>0</v>
      </c>
      <c r="I87" s="28">
        <v>0</v>
      </c>
      <c r="J87" s="28">
        <v>0</v>
      </c>
    </row>
    <row r="88" spans="1:16" x14ac:dyDescent="0.25">
      <c r="A88" s="55"/>
      <c r="B88" s="77"/>
      <c r="C88" s="78"/>
      <c r="D88" s="11" t="s">
        <v>16</v>
      </c>
      <c r="E88" s="28">
        <f t="shared" si="39"/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</row>
    <row r="89" spans="1:16" ht="25.5" x14ac:dyDescent="0.25">
      <c r="A89" s="56"/>
      <c r="B89" s="79"/>
      <c r="C89" s="80"/>
      <c r="D89" s="1" t="s">
        <v>4</v>
      </c>
      <c r="E89" s="28">
        <f t="shared" si="39"/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</row>
    <row r="91" spans="1:16" ht="15" customHeight="1" x14ac:dyDescent="0.25">
      <c r="A91" s="81"/>
      <c r="B91" s="81"/>
      <c r="C91" s="81"/>
      <c r="D91" s="81"/>
      <c r="E91" s="81"/>
      <c r="F91" s="81"/>
      <c r="G91" s="81"/>
      <c r="H91" s="81"/>
      <c r="I91" s="81"/>
      <c r="J91" s="81"/>
    </row>
    <row r="92" spans="1:16" ht="15" customHeight="1" x14ac:dyDescent="0.25">
      <c r="A92" s="81"/>
      <c r="B92" s="81"/>
      <c r="C92" s="81"/>
      <c r="D92" s="81"/>
      <c r="E92" s="81"/>
      <c r="F92" s="81"/>
      <c r="G92" s="81"/>
      <c r="H92" s="81"/>
      <c r="I92" s="81"/>
      <c r="J92" s="81"/>
    </row>
    <row r="93" spans="1:16" ht="15" customHeight="1" x14ac:dyDescent="0.25">
      <c r="A93" s="81"/>
      <c r="B93" s="81"/>
      <c r="C93" s="81"/>
      <c r="D93" s="81"/>
      <c r="E93" s="81"/>
      <c r="F93" s="81"/>
      <c r="G93" s="81"/>
      <c r="H93" s="81"/>
      <c r="I93" s="81"/>
      <c r="J93" s="81"/>
    </row>
    <row r="94" spans="1:16" ht="59.25" customHeight="1" x14ac:dyDescent="0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39"/>
      <c r="L94" s="39"/>
      <c r="M94" s="74"/>
      <c r="N94" s="39"/>
      <c r="O94" s="39"/>
      <c r="P94" s="39"/>
    </row>
    <row r="95" spans="1:16" ht="36.75" customHeight="1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39"/>
      <c r="L95" s="39"/>
      <c r="M95" s="74"/>
      <c r="N95" s="39"/>
      <c r="O95" s="39"/>
      <c r="P95" s="39"/>
    </row>
    <row r="96" spans="1:16" ht="18" customHeight="1" x14ac:dyDescent="0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39"/>
      <c r="L96" s="39"/>
      <c r="M96" s="74"/>
      <c r="N96" s="39"/>
      <c r="O96" s="39"/>
      <c r="P96" s="39"/>
    </row>
    <row r="97" spans="1:16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39"/>
      <c r="L97" s="39"/>
      <c r="M97" s="74"/>
      <c r="N97" s="39"/>
      <c r="O97" s="39"/>
      <c r="P97" s="39"/>
    </row>
    <row r="98" spans="1:16" ht="15.75" x14ac:dyDescent="0.25">
      <c r="A98" s="40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74"/>
      <c r="N98" s="39"/>
      <c r="O98" s="39"/>
      <c r="P98" s="39"/>
    </row>
    <row r="99" spans="1:16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74"/>
      <c r="N99" s="39"/>
      <c r="O99" s="39"/>
      <c r="P99" s="39"/>
    </row>
  </sheetData>
  <mergeCells count="52">
    <mergeCell ref="C58:C63"/>
    <mergeCell ref="A58:A63"/>
    <mergeCell ref="B45:B50"/>
    <mergeCell ref="B52:B57"/>
    <mergeCell ref="B58:B63"/>
    <mergeCell ref="A14:J14"/>
    <mergeCell ref="A45:A50"/>
    <mergeCell ref="A52:A57"/>
    <mergeCell ref="C45:C50"/>
    <mergeCell ref="C52:C57"/>
    <mergeCell ref="B33:B38"/>
    <mergeCell ref="C33:C38"/>
    <mergeCell ref="A15:A20"/>
    <mergeCell ref="B15:B20"/>
    <mergeCell ref="C15:C20"/>
    <mergeCell ref="A21:A26"/>
    <mergeCell ref="B21:B26"/>
    <mergeCell ref="B71:B76"/>
    <mergeCell ref="A94:J94"/>
    <mergeCell ref="B78:C78"/>
    <mergeCell ref="B77:C77"/>
    <mergeCell ref="M94:M99"/>
    <mergeCell ref="B84:C89"/>
    <mergeCell ref="A95:J95"/>
    <mergeCell ref="A91:J91"/>
    <mergeCell ref="A92:J92"/>
    <mergeCell ref="A93:J93"/>
    <mergeCell ref="A97:J97"/>
    <mergeCell ref="A71:A76"/>
    <mergeCell ref="A8:J8"/>
    <mergeCell ref="B27:B32"/>
    <mergeCell ref="A27:A32"/>
    <mergeCell ref="C27:C32"/>
    <mergeCell ref="A96:J96"/>
    <mergeCell ref="A84:A89"/>
    <mergeCell ref="C21:C26"/>
    <mergeCell ref="A39:A44"/>
    <mergeCell ref="B39:B44"/>
    <mergeCell ref="C39:C44"/>
    <mergeCell ref="C71:C76"/>
    <mergeCell ref="B65:B70"/>
    <mergeCell ref="A65:A70"/>
    <mergeCell ref="A33:A38"/>
    <mergeCell ref="A78:A83"/>
    <mergeCell ref="C65:C70"/>
    <mergeCell ref="B10:B12"/>
    <mergeCell ref="E11:E12"/>
    <mergeCell ref="F11:J11"/>
    <mergeCell ref="A10:A12"/>
    <mergeCell ref="C10:C12"/>
    <mergeCell ref="D10:D12"/>
    <mergeCell ref="E10:J10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K8" sqref="K7:K8"/>
    </sheetView>
  </sheetViews>
  <sheetFormatPr defaultRowHeight="15" x14ac:dyDescent="0.25"/>
  <cols>
    <col min="1" max="1" width="4.140625" customWidth="1"/>
    <col min="2" max="2" width="42.140625" customWidth="1"/>
    <col min="3" max="3" width="17.7109375" customWidth="1"/>
    <col min="8" max="8" width="13.85546875" customWidth="1"/>
    <col min="9" max="9" width="23.42578125" customWidth="1"/>
  </cols>
  <sheetData>
    <row r="1" spans="1:9" s="12" customFormat="1" x14ac:dyDescent="0.25"/>
    <row r="2" spans="1:9" s="12" customFormat="1" ht="15.75" x14ac:dyDescent="0.25">
      <c r="E2" s="20"/>
      <c r="F2" s="20"/>
      <c r="G2" s="20"/>
      <c r="H2" s="20"/>
      <c r="I2" s="19" t="s">
        <v>29</v>
      </c>
    </row>
    <row r="3" spans="1:9" s="12" customFormat="1" ht="15.75" x14ac:dyDescent="0.25">
      <c r="E3" s="20"/>
      <c r="F3" s="20" t="s">
        <v>74</v>
      </c>
      <c r="G3" s="20"/>
      <c r="H3" s="20"/>
      <c r="I3" s="20"/>
    </row>
    <row r="4" spans="1:9" s="12" customFormat="1" ht="15.75" x14ac:dyDescent="0.25">
      <c r="E4" s="20"/>
      <c r="F4" s="20"/>
      <c r="G4" s="20"/>
      <c r="H4" s="20" t="s">
        <v>77</v>
      </c>
      <c r="I4" s="102"/>
    </row>
    <row r="5" spans="1:9" s="12" customFormat="1" x14ac:dyDescent="0.25"/>
    <row r="6" spans="1:9" ht="15.75" x14ac:dyDescent="0.25">
      <c r="I6" s="19" t="s">
        <v>22</v>
      </c>
    </row>
    <row r="7" spans="1:9" ht="9.75" customHeight="1" x14ac:dyDescent="0.25">
      <c r="A7" s="17"/>
    </row>
    <row r="8" spans="1:9" ht="19.5" customHeight="1" x14ac:dyDescent="0.25">
      <c r="A8" s="100" t="s">
        <v>23</v>
      </c>
      <c r="B8" s="100"/>
      <c r="C8" s="100"/>
      <c r="D8" s="100"/>
      <c r="E8" s="100"/>
      <c r="F8" s="100"/>
      <c r="G8" s="100"/>
      <c r="H8" s="100"/>
      <c r="I8" s="100"/>
    </row>
    <row r="9" spans="1:9" ht="18.75" x14ac:dyDescent="0.25">
      <c r="A9" s="100" t="s">
        <v>24</v>
      </c>
      <c r="B9" s="100"/>
      <c r="C9" s="100"/>
      <c r="D9" s="100"/>
      <c r="E9" s="100"/>
      <c r="F9" s="100"/>
      <c r="G9" s="100"/>
      <c r="H9" s="100"/>
      <c r="I9" s="100"/>
    </row>
    <row r="10" spans="1:9" ht="4.5" customHeight="1" x14ac:dyDescent="0.25">
      <c r="A10" s="17"/>
    </row>
    <row r="11" spans="1:9" ht="15.75" x14ac:dyDescent="0.25">
      <c r="A11" s="99" t="s">
        <v>0</v>
      </c>
      <c r="B11" s="99" t="s">
        <v>25</v>
      </c>
      <c r="C11" s="99" t="s">
        <v>26</v>
      </c>
      <c r="D11" s="99" t="s">
        <v>27</v>
      </c>
      <c r="E11" s="99"/>
      <c r="F11" s="99"/>
      <c r="G11" s="99"/>
      <c r="H11" s="99"/>
      <c r="I11" s="99" t="s">
        <v>28</v>
      </c>
    </row>
    <row r="12" spans="1:9" ht="89.25" customHeight="1" x14ac:dyDescent="0.25">
      <c r="A12" s="99"/>
      <c r="B12" s="99"/>
      <c r="C12" s="99"/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99"/>
    </row>
    <row r="13" spans="1:9" x14ac:dyDescent="0.2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</row>
    <row r="14" spans="1:9" ht="30" x14ac:dyDescent="0.25">
      <c r="A14" s="30" t="s">
        <v>43</v>
      </c>
      <c r="B14" s="31" t="s">
        <v>32</v>
      </c>
      <c r="C14" s="32">
        <v>114</v>
      </c>
      <c r="D14" s="32">
        <v>1</v>
      </c>
      <c r="E14" s="32">
        <v>31</v>
      </c>
      <c r="F14" s="32">
        <v>1</v>
      </c>
      <c r="G14" s="32">
        <v>1</v>
      </c>
      <c r="H14" s="32">
        <v>0</v>
      </c>
      <c r="I14" s="32">
        <v>148</v>
      </c>
    </row>
    <row r="15" spans="1:9" ht="66.75" customHeight="1" x14ac:dyDescent="0.25">
      <c r="A15" s="33" t="s">
        <v>46</v>
      </c>
      <c r="B15" s="31" t="s">
        <v>33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</row>
    <row r="16" spans="1:9" ht="52.5" customHeight="1" x14ac:dyDescent="0.25">
      <c r="A16" s="33" t="s">
        <v>48</v>
      </c>
      <c r="B16" s="31" t="s">
        <v>34</v>
      </c>
      <c r="C16" s="34">
        <v>4</v>
      </c>
      <c r="D16" s="34">
        <v>0</v>
      </c>
      <c r="E16" s="34">
        <v>1</v>
      </c>
      <c r="F16" s="34">
        <v>0</v>
      </c>
      <c r="G16" s="34">
        <v>0</v>
      </c>
      <c r="H16" s="34">
        <v>0</v>
      </c>
      <c r="I16" s="34">
        <v>5</v>
      </c>
    </row>
    <row r="17" spans="1:9" ht="63.75" customHeight="1" x14ac:dyDescent="0.25">
      <c r="A17" s="35" t="s">
        <v>49</v>
      </c>
      <c r="B17" s="31" t="s">
        <v>35</v>
      </c>
      <c r="C17" s="34">
        <v>52</v>
      </c>
      <c r="D17" s="34">
        <v>48</v>
      </c>
      <c r="E17" s="34">
        <v>0</v>
      </c>
      <c r="F17" s="34">
        <v>25</v>
      </c>
      <c r="G17" s="34">
        <v>25</v>
      </c>
      <c r="H17" s="34">
        <v>25</v>
      </c>
      <c r="I17" s="34">
        <v>25</v>
      </c>
    </row>
    <row r="18" spans="1:9" ht="60.75" customHeight="1" x14ac:dyDescent="0.25">
      <c r="A18" s="36" t="s">
        <v>50</v>
      </c>
      <c r="B18" s="31" t="s">
        <v>36</v>
      </c>
      <c r="C18" s="34">
        <v>149</v>
      </c>
      <c r="D18" s="34">
        <v>4</v>
      </c>
      <c r="E18" s="34">
        <v>10</v>
      </c>
      <c r="F18" s="34">
        <v>0</v>
      </c>
      <c r="G18" s="34">
        <v>0</v>
      </c>
      <c r="H18" s="34">
        <v>0</v>
      </c>
      <c r="I18" s="34">
        <v>163</v>
      </c>
    </row>
    <row r="19" spans="1:9" ht="167.25" customHeight="1" x14ac:dyDescent="0.25">
      <c r="A19" s="36" t="s">
        <v>51</v>
      </c>
      <c r="B19" s="31" t="s">
        <v>37</v>
      </c>
      <c r="C19" s="38">
        <v>3933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</row>
    <row r="20" spans="1:9" ht="190.5" customHeight="1" x14ac:dyDescent="0.25">
      <c r="A20" s="36" t="s">
        <v>52</v>
      </c>
      <c r="B20" s="31" t="s">
        <v>38</v>
      </c>
      <c r="C20" s="38">
        <v>29623</v>
      </c>
      <c r="D20" s="38">
        <v>18823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</row>
    <row r="21" spans="1:9" ht="30" x14ac:dyDescent="0.25">
      <c r="A21" s="36" t="s">
        <v>53</v>
      </c>
      <c r="B21" s="31" t="s">
        <v>39</v>
      </c>
      <c r="C21" s="38">
        <v>16.2</v>
      </c>
      <c r="D21" s="38">
        <v>11.5</v>
      </c>
      <c r="E21" s="38">
        <v>8.5</v>
      </c>
      <c r="F21" s="38">
        <v>8.5</v>
      </c>
      <c r="G21" s="38">
        <v>8.5</v>
      </c>
      <c r="H21" s="38">
        <v>0</v>
      </c>
      <c r="I21" s="38">
        <v>53.2</v>
      </c>
    </row>
    <row r="22" spans="1:9" ht="66" customHeight="1" x14ac:dyDescent="0.25">
      <c r="A22" s="36" t="s">
        <v>54</v>
      </c>
      <c r="B22" s="37" t="s">
        <v>40</v>
      </c>
      <c r="C22" s="34">
        <v>1.2</v>
      </c>
      <c r="D22" s="34">
        <v>6.7</v>
      </c>
      <c r="E22" s="34">
        <v>2.5</v>
      </c>
      <c r="F22" s="34">
        <v>2.5</v>
      </c>
      <c r="G22" s="34">
        <v>2.5</v>
      </c>
      <c r="H22" s="38">
        <v>0</v>
      </c>
      <c r="I22" s="38">
        <v>15.4</v>
      </c>
    </row>
    <row r="23" spans="1:9" ht="68.25" customHeight="1" x14ac:dyDescent="0.25">
      <c r="A23" s="36" t="s">
        <v>55</v>
      </c>
      <c r="B23" s="37" t="s">
        <v>41</v>
      </c>
      <c r="C23" s="38">
        <v>7.4</v>
      </c>
      <c r="D23" s="38">
        <v>3.7</v>
      </c>
      <c r="E23" s="38">
        <v>3.8</v>
      </c>
      <c r="F23" s="38">
        <v>3.8</v>
      </c>
      <c r="G23" s="38">
        <v>3.8</v>
      </c>
      <c r="H23" s="38">
        <v>3.8</v>
      </c>
      <c r="I23" s="38">
        <v>3.8</v>
      </c>
    </row>
    <row r="24" spans="1:9" ht="82.5" customHeight="1" x14ac:dyDescent="0.25">
      <c r="A24" s="36" t="s">
        <v>56</v>
      </c>
      <c r="B24" s="31" t="s">
        <v>62</v>
      </c>
      <c r="C24" s="34">
        <v>0.5</v>
      </c>
      <c r="D24" s="34">
        <v>1</v>
      </c>
      <c r="E24" s="34">
        <v>1</v>
      </c>
      <c r="F24" s="34">
        <v>1</v>
      </c>
      <c r="G24" s="34">
        <v>1</v>
      </c>
      <c r="H24" s="34">
        <v>1</v>
      </c>
      <c r="I24" s="34">
        <v>1</v>
      </c>
    </row>
  </sheetData>
  <mergeCells count="7">
    <mergeCell ref="B11:B12"/>
    <mergeCell ref="C11:C12"/>
    <mergeCell ref="D11:H11"/>
    <mergeCell ref="I11:I12"/>
    <mergeCell ref="A8:I8"/>
    <mergeCell ref="A9:I9"/>
    <mergeCell ref="A11:A12"/>
  </mergeCells>
  <pageMargins left="0.70866141732283472" right="0.70866141732283472" top="0.74803149606299213" bottom="0.74803149606299213" header="0.31496062992125984" footer="0.31496062992125984"/>
  <pageSetup paperSize="9" scale="94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</vt:lpstr>
      <vt:lpstr>Таблица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Винокурова Марина Владимир</dc:creator>
  <cp:lastModifiedBy>Пользователь</cp:lastModifiedBy>
  <cp:lastPrinted>2023-03-29T06:26:43Z</cp:lastPrinted>
  <dcterms:created xsi:type="dcterms:W3CDTF">2021-09-27T09:26:25Z</dcterms:created>
  <dcterms:modified xsi:type="dcterms:W3CDTF">2023-03-29T06:28:31Z</dcterms:modified>
</cp:coreProperties>
</file>