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Исполн. (доходы)_1" sheetId="2" r:id="rId1"/>
  </sheets>
  <calcPr calcId="144525" iterate="1"/>
</workbook>
</file>

<file path=xl/calcChain.xml><?xml version="1.0" encoding="utf-8"?>
<calcChain xmlns="http://schemas.openxmlformats.org/spreadsheetml/2006/main">
  <c r="P27" i="2" l="1"/>
  <c r="O76" i="2"/>
  <c r="N13" i="2"/>
  <c r="N12" i="2" s="1"/>
  <c r="P150" i="2"/>
  <c r="O142" i="2"/>
  <c r="N142" i="2"/>
  <c r="P154" i="2"/>
  <c r="P151" i="2"/>
  <c r="P148" i="2"/>
  <c r="O136" i="2"/>
  <c r="N125" i="2"/>
  <c r="P114" i="2"/>
  <c r="O113" i="2"/>
  <c r="N113" i="2"/>
  <c r="P113" i="2" s="1"/>
  <c r="O89" i="2"/>
  <c r="N39" i="2" l="1"/>
  <c r="P69" i="2"/>
  <c r="P52" i="2"/>
  <c r="P48" i="2" l="1"/>
  <c r="P36" i="2"/>
  <c r="P117" i="2" l="1"/>
  <c r="P147" i="2"/>
  <c r="O129" i="2"/>
  <c r="N129" i="2"/>
  <c r="P135" i="2"/>
  <c r="P134" i="2"/>
  <c r="P132" i="2"/>
  <c r="P130" i="2"/>
  <c r="P127" i="2"/>
  <c r="P126" i="2"/>
  <c r="O125" i="2"/>
  <c r="O115" i="2"/>
  <c r="N115" i="2"/>
  <c r="P94" i="2" l="1"/>
  <c r="P56" i="2"/>
  <c r="P20" i="2"/>
  <c r="P98" i="2"/>
  <c r="P143" i="2"/>
  <c r="P144" i="2"/>
  <c r="P145" i="2"/>
  <c r="P146" i="2"/>
  <c r="P149" i="2"/>
  <c r="P152" i="2"/>
  <c r="P153" i="2"/>
  <c r="O121" i="2"/>
  <c r="N121" i="2"/>
  <c r="O118" i="2"/>
  <c r="N118" i="2"/>
  <c r="P104" i="2"/>
  <c r="P105" i="2"/>
  <c r="O87" i="2"/>
  <c r="N87" i="2"/>
  <c r="P86" i="2"/>
  <c r="P85" i="2"/>
  <c r="O83" i="2"/>
  <c r="N83" i="2"/>
  <c r="O78" i="2"/>
  <c r="N78" i="2"/>
  <c r="N76" i="2"/>
  <c r="P70" i="2"/>
  <c r="P54" i="2"/>
  <c r="P53" i="2"/>
  <c r="P51" i="2"/>
  <c r="P46" i="2"/>
  <c r="P43" i="2"/>
  <c r="P42" i="2"/>
  <c r="P142" i="2" l="1"/>
  <c r="O34" i="2"/>
  <c r="N34" i="2"/>
  <c r="P38" i="2"/>
  <c r="P31" i="2"/>
  <c r="P30" i="2"/>
  <c r="P122" i="2"/>
  <c r="P72" i="2"/>
  <c r="P66" i="2"/>
  <c r="P47" i="2"/>
  <c r="P32" i="2"/>
  <c r="P55" i="2"/>
  <c r="P138" i="2"/>
  <c r="P140" i="2"/>
  <c r="P141" i="2"/>
  <c r="O139" i="2"/>
  <c r="O12" i="2" s="1"/>
  <c r="N139" i="2"/>
  <c r="O111" i="2"/>
  <c r="N111" i="2"/>
  <c r="N89" i="2"/>
  <c r="O39" i="2"/>
  <c r="P67" i="2"/>
  <c r="P65" i="2"/>
  <c r="P64" i="2"/>
  <c r="P63" i="2"/>
  <c r="O13" i="2"/>
  <c r="P28" i="2"/>
  <c r="O81" i="2"/>
  <c r="N81" i="2"/>
  <c r="P97" i="2"/>
  <c r="P95" i="2"/>
  <c r="O123" i="2"/>
  <c r="N123" i="2"/>
  <c r="P80" i="2"/>
  <c r="P61" i="2"/>
  <c r="P21" i="2"/>
  <c r="N136" i="2"/>
  <c r="P110" i="2"/>
  <c r="P57" i="2"/>
  <c r="P24" i="2"/>
  <c r="P17" i="2"/>
  <c r="P49" i="2"/>
  <c r="P15" i="2"/>
  <c r="P16" i="2"/>
  <c r="P18" i="2"/>
  <c r="P19" i="2"/>
  <c r="P22" i="2"/>
  <c r="P25" i="2"/>
  <c r="P26" i="2"/>
  <c r="P29" i="2"/>
  <c r="P33" i="2"/>
  <c r="P35" i="2"/>
  <c r="P37" i="2"/>
  <c r="P40" i="2"/>
  <c r="P44" i="2"/>
  <c r="P45" i="2"/>
  <c r="P58" i="2"/>
  <c r="P59" i="2"/>
  <c r="P60" i="2"/>
  <c r="P62" i="2"/>
  <c r="P68" i="2"/>
  <c r="P71" i="2"/>
  <c r="P75" i="2"/>
  <c r="P84" i="2"/>
  <c r="P90" i="2"/>
  <c r="P92" i="2"/>
  <c r="P93" i="2"/>
  <c r="P100" i="2"/>
  <c r="P101" i="2"/>
  <c r="P102" i="2"/>
  <c r="P106" i="2"/>
  <c r="P107" i="2"/>
  <c r="P109" i="2"/>
  <c r="P116" i="2"/>
  <c r="P119" i="2"/>
  <c r="P124" i="2"/>
  <c r="P128" i="2"/>
  <c r="P131" i="2"/>
  <c r="P133" i="2"/>
  <c r="P137" i="2"/>
  <c r="P121" i="2" l="1"/>
  <c r="P139" i="2"/>
  <c r="P123" i="2"/>
  <c r="P13" i="2"/>
  <c r="P83" i="2"/>
  <c r="P89" i="2"/>
  <c r="P91" i="2"/>
  <c r="P129" i="2"/>
  <c r="P115" i="2"/>
  <c r="P136" i="2"/>
  <c r="P118" i="2"/>
  <c r="P125" i="2"/>
  <c r="P39" i="2"/>
  <c r="P34" i="2"/>
  <c r="P12" i="2" l="1"/>
</calcChain>
</file>

<file path=xl/sharedStrings.xml><?xml version="1.0" encoding="utf-8"?>
<sst xmlns="http://schemas.openxmlformats.org/spreadsheetml/2006/main" count="419" uniqueCount="256">
  <si>
    <t/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</si>
  <si>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</si>
  <si>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доходы от компенсации затрат бюджетов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</si>
  <si>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</si>
  <si>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</si>
  <si>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Единый сельскохозяйственный налог</t>
  </si>
  <si>
    <t>Единый налог на вмененный доход для отдельных видов деятельности</t>
  </si>
  <si>
    <t>Минимальный налог, зачисляемый в бюджеты субъектов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</si>
  <si>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</si>
  <si>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доходы физических лиц,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</si>
  <si>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</si>
  <si>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</si>
  <si>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</si>
  <si>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</si>
  <si>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</si>
  <si>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05021805010050000151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</si>
  <si>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</si>
  <si>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</si>
  <si>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</si>
  <si>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</si>
  <si>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05020203020050000151</t>
  </si>
  <si>
    <t>Субвенции бюджетам муниципальных районов на государственную регистрацию актов гражданского состояния</t>
  </si>
  <si>
    <t>Прочие субсидии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</si>
  <si>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</si>
  <si>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</si>
  <si>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 от продажи квартир, находящихся в собственности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</si>
  <si>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</si>
  <si>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</si>
  <si>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</si>
  <si>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</si>
  <si>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04011101050050000120</t>
  </si>
  <si>
    <t xml:space="preserve">Государственная пошлина за выдачу разрешения на установку рекламной конструкции </t>
  </si>
  <si>
    <t>к решению Думы Березовского района</t>
  </si>
  <si>
    <t>% исполнения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</si>
  <si>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</si>
  <si>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</si>
  <si>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14111690050056000140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</si>
  <si>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1января 2011 года)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</si>
  <si>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</si>
  <si>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</si>
  <si>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Земельный налог с организаций, обладающих земельным участком, расположенным в границах межселенных территорий</t>
  </si>
  <si>
    <t>Исполнено</t>
  </si>
  <si>
    <t>Код классификации доходов бюджетов</t>
  </si>
  <si>
    <t>Код главного адм-ра доходов бюджетов</t>
  </si>
  <si>
    <t>Код вида и подвида доходов бюджета</t>
  </si>
  <si>
    <t>Наименование главного администратора доходов бюджета и кода классификации доходов бюджетов</t>
  </si>
  <si>
    <t>План</t>
  </si>
  <si>
    <t>Администрация Березовского района</t>
  </si>
  <si>
    <t>040</t>
  </si>
  <si>
    <t>041</t>
  </si>
  <si>
    <t>11502050050000140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</si>
  <si>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</si>
  <si>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11690050050000140</t>
  </si>
  <si>
    <t>11406013130000430</t>
  </si>
  <si>
    <t>11406013050000430</t>
  </si>
  <si>
    <t>11402053050000410</t>
  </si>
  <si>
    <t>11401050050000410</t>
  </si>
  <si>
    <t>11302995050000130</t>
  </si>
  <si>
    <t>11109045050000120</t>
  </si>
  <si>
    <t>11105035050000120</t>
  </si>
  <si>
    <t>11105025050000120</t>
  </si>
  <si>
    <t>11105013130000120</t>
  </si>
  <si>
    <t>11105013050000120</t>
  </si>
  <si>
    <t>10807150011000110</t>
  </si>
  <si>
    <t>048</t>
  </si>
  <si>
    <t>11201010016000120</t>
  </si>
  <si>
    <t>11201030016000120</t>
  </si>
  <si>
    <t>050</t>
  </si>
  <si>
    <t>11103050050000120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</si>
  <si>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</si>
  <si>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Комитет по финансам администрации Березовского района</t>
  </si>
  <si>
    <t>076</t>
  </si>
  <si>
    <t>141</t>
  </si>
  <si>
    <t>161</t>
  </si>
  <si>
    <t>170</t>
  </si>
  <si>
    <t>Служба государственного надзора за техническим состоянием самоходных машин и других видов техники ХМАО-Югры</t>
  </si>
  <si>
    <t>177</t>
  </si>
  <si>
    <t>182</t>
  </si>
  <si>
    <t>10102010010000110</t>
  </si>
  <si>
    <t>10102020010000110</t>
  </si>
  <si>
    <t>10102030010000110</t>
  </si>
  <si>
    <t>10102040010000110</t>
  </si>
  <si>
    <t>10501011010000110</t>
  </si>
  <si>
    <t>10501021010000110</t>
  </si>
  <si>
    <t>10501022010000110</t>
  </si>
  <si>
    <t>10501050010000110</t>
  </si>
  <si>
    <t>10502010020000110</t>
  </si>
  <si>
    <t>10503010010000110</t>
  </si>
  <si>
    <t>10504020020000110</t>
  </si>
  <si>
    <t>10606033050000110</t>
  </si>
  <si>
    <t>10803010010000110</t>
  </si>
  <si>
    <t>11606000010000140</t>
  </si>
  <si>
    <t>188</t>
  </si>
  <si>
    <t>231</t>
  </si>
  <si>
    <t>Комитет образования администрации Березовского района</t>
  </si>
  <si>
    <t>241</t>
  </si>
  <si>
    <t>420</t>
  </si>
  <si>
    <t>530</t>
  </si>
  <si>
    <t>Администрация городского поселения Игрим</t>
  </si>
  <si>
    <t>ДОХОДЫ, ВСЕГО:</t>
  </si>
  <si>
    <t>Приложение 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</si>
  <si>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</si>
  <si>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</si>
  <si>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271</t>
  </si>
  <si>
    <t>Комитет спорта и молодежной политики администрации Березовского района</t>
  </si>
  <si>
    <t>20405099050000150</t>
  </si>
  <si>
    <t>11705050050000180</t>
  </si>
  <si>
    <t>Прочие дотации бюджетам муниципальных районов</t>
  </si>
  <si>
    <t>21960010050000150</t>
  </si>
  <si>
    <t>20249999050000150</t>
  </si>
  <si>
    <t>20240014050000150</t>
  </si>
  <si>
    <t>20235930050000150</t>
  </si>
  <si>
    <t>20235135050000150</t>
  </si>
  <si>
    <t>20235120050000150</t>
  </si>
  <si>
    <t>20235118050000150</t>
  </si>
  <si>
    <t>20235082050000150</t>
  </si>
  <si>
    <t>20230029050000150</t>
  </si>
  <si>
    <t>20230024050000150</t>
  </si>
  <si>
    <t>20229999050000150</t>
  </si>
  <si>
    <t>20225555050000150</t>
  </si>
  <si>
    <t>20225497050000150</t>
  </si>
  <si>
    <t>20220077050000150</t>
  </si>
  <si>
    <t>20220041050000150</t>
  </si>
  <si>
    <t>20219999050000150</t>
  </si>
  <si>
    <t>20215002050000150</t>
  </si>
  <si>
    <t>20215001050000150</t>
  </si>
  <si>
    <t>10501012010000110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</si>
  <si>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</si>
  <si>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</si>
  <si>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11607010050000140</t>
  </si>
  <si>
    <t>11607090050000140</t>
  </si>
  <si>
    <t>11610123010000140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</si>
  <si>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</si>
  <si>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</si>
  <si>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</si>
  <si>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11201041016000120</t>
  </si>
  <si>
    <t>11201042016000120</t>
  </si>
  <si>
    <t>20215853050000150</t>
  </si>
  <si>
    <t xml:space="preserve">Дотации бюджетам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
</t>
  </si>
  <si>
    <t>20220299050000150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</si>
  <si>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</si>
  <si>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20220302050000150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</si>
  <si>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</si>
  <si>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20225304050000150</t>
  </si>
  <si>
    <t>20225491050000150</t>
  </si>
  <si>
    <t xml:space="preserve"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
</t>
  </si>
  <si>
    <t>20245303050000150</t>
  </si>
  <si>
    <t>21805030050000150</t>
  </si>
  <si>
    <t xml:space="preserve">Доходы бюджетов муниципальных районов от возврата иными организациями остатков субсидий прошлых лет
</t>
  </si>
  <si>
    <t>21860010050000150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</si>
  <si>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</si>
  <si>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>11601092010000140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</si>
  <si>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
</t>
  </si>
  <si>
    <t>11601192010000140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</si>
  <si>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
</t>
  </si>
  <si>
    <t>10601030050000110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</si>
  <si>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</si>
  <si>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>10604011020000110</t>
  </si>
  <si>
    <t>10604012020000110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</si>
  <si>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</si>
  <si>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</si>
  <si>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Комитет культуры администрации Березовского района</t>
  </si>
  <si>
    <t>11601082010000140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</si>
  <si>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
</t>
  </si>
  <si>
    <t>11601203010000140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</si>
  <si>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</si>
  <si>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11602010020000140</t>
  </si>
  <si>
    <t>580</t>
  </si>
  <si>
    <t>Департамент внутренней политики Ханты-Мансийского автономного округа - Югры</t>
  </si>
  <si>
    <t>11601053010000140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</si>
  <si>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</si>
  <si>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11601063010000140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</si>
  <si>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</si>
  <si>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</si>
  <si>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</si>
  <si>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11601083010000140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</si>
  <si>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</si>
  <si>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</si>
  <si>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11601173010000140</t>
  </si>
  <si>
    <t>11601193010000140</t>
  </si>
  <si>
    <t>Служба жилищного и строительного надзора Ханты-Мансийского автономного округа-Югры</t>
  </si>
  <si>
    <t>Служба по контролю и надзору в сфере охраны окружающей среды, объектов животного мира и лесных отношений Ханты-Мансийского автономного округа-Югры</t>
  </si>
  <si>
    <t>X</t>
  </si>
  <si>
    <t>11107015050000120</t>
  </si>
  <si>
    <t>Субсидия бюджетам муниципальных районов на поддержку отрасли культуры</t>
  </si>
  <si>
    <t>20225519050000150</t>
  </si>
  <si>
    <t>Федеральная служба по надзору в сфере защиты прав потребителей и благополучия человека</t>
  </si>
  <si>
    <t xml:space="preserve"> Федеральная антимонопольная служба </t>
  </si>
  <si>
    <t xml:space="preserve">Министерство Российской Федерации по делам гражданской обороны, чрезвычайным ситуациям и ликвидации последствий стихийных бедствий </t>
  </si>
  <si>
    <t xml:space="preserve">Федеральная налоговая служба </t>
  </si>
  <si>
    <t xml:space="preserve">Министерство внутренних дел Российской Федерации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</si>
  <si>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</si>
  <si>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Служба по контролю и надзору в сфере образования Ханты-Мансийского автономного округа-Югры</t>
  </si>
  <si>
    <t>410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</si>
  <si>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</si>
  <si>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</si>
  <si>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</si>
  <si>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</si>
  <si>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11611050010000140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</si>
  <si>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</si>
  <si>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</si>
  <si>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Исполнение по доходам бюджета Березовского района за 2022 год по кодам классификации доходов бюджетов </t>
  </si>
  <si>
    <t>Транспортный налог с организаций</t>
  </si>
  <si>
    <t>Транспортный налог с физических лиц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</si>
  <si>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</si>
  <si>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</si>
  <si>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</si>
  <si>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</si>
  <si>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</si>
  <si>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Федеральное агентство по рыболовству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</si>
  <si>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</si>
  <si>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 бюджетов муниципальных районов</t>
  </si>
  <si>
    <t>Прочие безвозмездные поступления от негосударственных организаций в бюджеты муниципальных районов</t>
  </si>
  <si>
    <t>Федеральная служба по надзору в сфере природопользования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</si>
  <si>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</si>
  <si>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</si>
  <si>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</si>
  <si>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</si>
  <si>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</si>
  <si>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</si>
  <si>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</si>
  <si>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</si>
  <si>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реализацию программ формирования современной городской среды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</si>
  <si>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</si>
  <si>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</si>
  <si>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</si>
  <si>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</si>
  <si>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11601072010009140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</si>
  <si>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</si>
  <si>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11601157010000140</t>
  </si>
  <si>
    <t>Административные штрафы, установленные главой 15 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</si>
  <si>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20225097050000150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</si>
  <si>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</si>
  <si>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</si>
  <si>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20235176050000150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</si>
  <si>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</si>
  <si>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20245179050000150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</si>
  <si>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</si>
  <si>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Аппарат Губернатора Ханты-Мансийского автономного округа- Югры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</si>
  <si>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</si>
  <si>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</si>
  <si>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Департамент образования и науки Ханты-Мансийского автономного округа - Югры</t>
  </si>
  <si>
    <t>230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</si>
  <si>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</si>
  <si>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11601132010000140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</si>
  <si>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</si>
  <si>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</si>
  <si>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</si>
  <si>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</si>
  <si>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</si>
  <si>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тыс. руб.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</si>
  <si>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</si>
  <si>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Субсидии бюджетам муниципальных районов на реализацию мероприятий по обеспечению жильем молодых семей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</si>
  <si>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</si>
  <si>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</si>
  <si>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от 08 июня 2023 года №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</si>
</sst>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;0.0"/>
    <numFmt numFmtId="165" formatCode="#,##0.00;[Red]\-#,##0.00;0.00"/>
    <numFmt numFmtId="166" formatCode="000000000"/>
    <numFmt numFmtId="167" formatCode="0000000"/>
    <numFmt numFmtId="168" formatCode="00\.00\.00"/>
    <numFmt numFmtId="169" formatCode="0.0"/>
    <numFmt numFmtId="170" formatCode="#,##0.0_ ;[Red]\-#,##0.0\ "/>
    <numFmt numFmtId="171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16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1" applyNumberFormat="1" applyFont="1" applyFill="1" applyAlignment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9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11" fillId="0" borderId="0" xfId="1" applyFont="1"/>
    <xf numFmtId="0" fontId="12" fillId="0" borderId="0" xfId="1" applyFont="1" applyAlignment="1">
      <alignment horizontal="right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justify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49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7" fillId="0" borderId="0" xfId="1" applyNumberFormat="1" applyFont="1" applyFill="1" applyBorder="1" applyAlignment="1" applyProtection="1">
      <alignment horizontal="left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Border="1" applyAlignment="1">
      <alignment horizontal="center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168" fontId="3" fillId="0" borderId="1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Font="1" applyBorder="1"/>
    <xf numFmtId="0" fontId="4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9" fontId="4" fillId="0" borderId="1" xfId="1" applyNumberFormat="1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left" wrapText="1"/>
      <protection hidden="1"/>
    </xf>
    <xf numFmtId="170" fontId="3" fillId="0" borderId="1" xfId="1" applyNumberFormat="1" applyFont="1" applyFill="1" applyBorder="1" applyAlignment="1" applyProtection="1">
      <alignment horizontal="center" wrapText="1"/>
      <protection hidden="1"/>
    </xf>
    <xf numFmtId="168" fontId="13" fillId="0" borderId="1" xfId="1" applyNumberFormat="1" applyFont="1" applyFill="1" applyBorder="1" applyAlignment="1" applyProtection="1">
      <alignment horizontal="left" wrapText="1"/>
      <protection hidden="1"/>
    </xf>
    <xf numFmtId="165" fontId="13" fillId="0" borderId="1" xfId="1" applyNumberFormat="1" applyFont="1" applyFill="1" applyBorder="1" applyAlignment="1" applyProtection="1">
      <alignment wrapText="1"/>
      <protection hidden="1"/>
    </xf>
    <xf numFmtId="0" fontId="7" fillId="0" borderId="0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1" xfId="1" applyFont="1" applyBorder="1"/>
    <xf numFmtId="0" fontId="3" fillId="0" borderId="1" xfId="1" applyFont="1" applyBorder="1" applyProtection="1">
      <protection hidden="1"/>
    </xf>
    <xf numFmtId="0" fontId="4" fillId="0" borderId="1" xfId="1" applyFont="1" applyBorder="1" applyAlignment="1">
      <alignment horizontal="center"/>
    </xf>
    <xf numFmtId="0" fontId="7" fillId="0" borderId="1" xfId="1" applyFont="1" applyBorder="1"/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/>
    <xf numFmtId="168" fontId="3" fillId="0" borderId="1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8" fontId="13" fillId="0" borderId="1" xfId="1" applyNumberFormat="1" applyFont="1" applyFill="1" applyBorder="1" applyAlignment="1" applyProtection="1">
      <alignment horizontal="left" wrapText="1"/>
      <protection hidden="1"/>
    </xf>
    <xf numFmtId="165" fontId="13" fillId="0" borderId="1" xfId="1" applyNumberFormat="1" applyFont="1" applyFill="1" applyBorder="1" applyAlignment="1" applyProtection="1">
      <alignment wrapText="1"/>
      <protection hidden="1"/>
    </xf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2" xfId="0" applyNumberFormat="1" applyFont="1" applyFill="1" applyBorder="1" applyAlignment="1" applyProtection="1">
      <alignment horizontal="left" wrapText="1"/>
      <protection hidden="1"/>
    </xf>
    <xf numFmtId="0" fontId="4" fillId="2" borderId="2" xfId="0" applyNumberFormat="1" applyFont="1" applyFill="1" applyBorder="1" applyAlignment="1" applyProtection="1">
      <alignment horizontal="center"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justify" wrapText="1"/>
    </xf>
    <xf numFmtId="169" fontId="3" fillId="0" borderId="1" xfId="1" applyNumberFormat="1" applyFont="1" applyFill="1" applyBorder="1" applyAlignment="1">
      <alignment horizontal="center"/>
    </xf>
    <xf numFmtId="0" fontId="7" fillId="0" borderId="0" xfId="1" applyFont="1" applyFill="1"/>
    <xf numFmtId="0" fontId="4" fillId="0" borderId="0" xfId="0" applyFont="1" applyFill="1" applyAlignment="1">
      <alignment horizontal="center" vertical="justify"/>
    </xf>
    <xf numFmtId="0" fontId="3" fillId="0" borderId="1" xfId="1" applyFont="1" applyFill="1" applyBorder="1" applyAlignment="1">
      <alignment horizontal="justify" vertical="justify" wrapText="1"/>
    </xf>
    <xf numFmtId="0" fontId="3" fillId="0" borderId="1" xfId="1" applyNumberFormat="1" applyFont="1" applyFill="1" applyBorder="1" applyAlignment="1">
      <alignment horizontal="justify" vertical="justify"/>
    </xf>
    <xf numFmtId="0" fontId="3" fillId="0" borderId="1" xfId="1" applyNumberFormat="1" applyFont="1" applyFill="1" applyBorder="1" applyAlignment="1">
      <alignment horizontal="justify" vertical="justify" wrapText="1"/>
    </xf>
    <xf numFmtId="0" fontId="4" fillId="0" borderId="1" xfId="1" applyFont="1" applyFill="1" applyBorder="1" applyAlignment="1">
      <alignment horizontal="center" vertical="distributed"/>
    </xf>
    <xf numFmtId="0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4" fillId="0" borderId="1" xfId="1" applyNumberFormat="1" applyFont="1" applyFill="1" applyBorder="1" applyAlignment="1" applyProtection="1">
      <alignment horizontal="center"/>
      <protection hidden="1"/>
    </xf>
    <xf numFmtId="171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>
      <alignment horizontal="center"/>
    </xf>
    <xf numFmtId="171" fontId="3" fillId="0" borderId="1" xfId="1" applyNumberFormat="1" applyFont="1" applyFill="1" applyBorder="1" applyAlignment="1">
      <alignment horizontal="center"/>
    </xf>
    <xf numFmtId="171" fontId="4" fillId="0" borderId="1" xfId="1" applyNumberFormat="1" applyFont="1" applyFill="1" applyBorder="1" applyAlignment="1">
      <alignment horizontal="center"/>
    </xf>
    <xf numFmtId="0" fontId="7" fillId="0" borderId="0" xfId="1" applyFont="1" applyFill="1" applyProtection="1">
      <protection hidden="1"/>
    </xf>
    <xf numFmtId="0" fontId="3" fillId="0" borderId="1" xfId="0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168" fontId="3" fillId="0" borderId="1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8" fontId="13" fillId="0" borderId="1" xfId="1" applyNumberFormat="1" applyFont="1" applyFill="1" applyBorder="1" applyAlignment="1" applyProtection="1">
      <alignment horizontal="left" wrapText="1"/>
      <protection hidden="1"/>
    </xf>
    <xf numFmtId="165" fontId="13" fillId="0" borderId="1" xfId="1" applyNumberFormat="1" applyFont="1" applyFill="1" applyBorder="1" applyAlignment="1" applyProtection="1">
      <alignment wrapText="1"/>
      <protection hidden="1"/>
    </xf>
    <xf numFmtId="0" fontId="8" fillId="0" borderId="0" xfId="1" applyFont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0" fontId="5" fillId="0" borderId="0" xfId="0" applyFont="1" applyAlignment="1">
      <alignment horizontal="center" vertical="distributed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showGridLines="0" tabSelected="1" topLeftCell="A2" workbookViewId="0">
      <selection activeCell="N3" sqref="N3:P3"/>
    </sheetView>
  </sheetViews>
  <sheetFormatPr defaultColWidth="9.140625" defaultRowHeight="12.75" x14ac:dyDescent="0.2"/>
  <cols>
    <col min="1" max="1" width="6" style="7" customWidth="1"/>
    <col min="2" max="2" width="9.140625" style="7"/>
    <col min="3" max="3" width="17" style="7" customWidth="1"/>
    <col min="4" max="4" width="50.85546875" style="7" customWidth="1"/>
    <col min="5" max="13" width="0" style="7" hidden="1" customWidth="1"/>
    <col min="14" max="14" width="14.42578125" style="66" customWidth="1"/>
    <col min="15" max="15" width="13.42578125" style="66" customWidth="1"/>
    <col min="16" max="16" width="10.42578125" style="7" customWidth="1"/>
    <col min="17" max="17" width="15.7109375" style="7" customWidth="1"/>
    <col min="18" max="18" width="11.42578125" style="7" customWidth="1"/>
    <col min="19" max="236" width="9.140625" style="7" customWidth="1"/>
    <col min="237" max="16384" width="9.140625" style="7"/>
  </cols>
  <sheetData>
    <row r="1" spans="1:16" ht="409.6" hidden="1" customHeight="1" x14ac:dyDescent="0.2">
      <c r="A1" s="5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8"/>
      <c r="O1" s="78"/>
    </row>
    <row r="2" spans="1:16" ht="23.25" customHeight="1" x14ac:dyDescent="0.2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87" t="s">
        <v>100</v>
      </c>
      <c r="O2" s="87"/>
      <c r="P2" s="87"/>
    </row>
    <row r="3" spans="1:16" ht="13.5" customHeigh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87" t="s">
        <v>32</v>
      </c>
      <c r="O3" s="87"/>
      <c r="P3" s="87"/>
    </row>
    <row r="4" spans="1:16" ht="12.75" customHeight="1" x14ac:dyDescent="0.25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87" t="s">
        <v>255</v>
      </c>
      <c r="O4" s="87"/>
      <c r="P4" s="87"/>
    </row>
    <row r="5" spans="1:16" ht="13.5" customHeight="1" x14ac:dyDescent="0.2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78"/>
      <c r="O5" s="78"/>
    </row>
    <row r="6" spans="1:16" ht="41.25" customHeight="1" x14ac:dyDescent="0.2">
      <c r="A6" s="8"/>
      <c r="B6" s="8"/>
      <c r="C6" s="94" t="s">
        <v>201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ht="13.5" hidden="1" customHeight="1" x14ac:dyDescent="0.2">
      <c r="A7" s="5"/>
      <c r="B7" s="5"/>
      <c r="C7" s="5"/>
      <c r="D7" s="9"/>
      <c r="E7" s="9"/>
      <c r="F7" s="9"/>
      <c r="G7" s="10"/>
      <c r="H7" s="9"/>
      <c r="I7" s="9"/>
      <c r="J7" s="9"/>
      <c r="K7" s="9"/>
      <c r="L7" s="9"/>
      <c r="M7" s="9"/>
      <c r="N7" s="9"/>
      <c r="O7" s="78"/>
      <c r="P7" s="11"/>
    </row>
    <row r="8" spans="1:16" ht="13.5" customHeight="1" x14ac:dyDescent="0.2">
      <c r="A8" s="5"/>
      <c r="B8" s="5"/>
      <c r="C8" s="5"/>
      <c r="D8" s="9"/>
      <c r="E8" s="9"/>
      <c r="F8" s="9"/>
      <c r="G8" s="10"/>
      <c r="H8" s="9"/>
      <c r="I8" s="9"/>
      <c r="J8" s="9"/>
      <c r="K8" s="9"/>
      <c r="L8" s="9"/>
      <c r="M8" s="9"/>
      <c r="N8" s="9"/>
      <c r="O8" s="78"/>
      <c r="P8" s="12" t="s">
        <v>250</v>
      </c>
    </row>
    <row r="9" spans="1:16" ht="25.5" customHeight="1" x14ac:dyDescent="0.2">
      <c r="A9" s="5"/>
      <c r="B9" s="96" t="s">
        <v>42</v>
      </c>
      <c r="C9" s="96"/>
      <c r="D9" s="90" t="s">
        <v>45</v>
      </c>
      <c r="E9" s="13"/>
      <c r="F9" s="13"/>
      <c r="G9" s="14"/>
      <c r="H9" s="13"/>
      <c r="I9" s="13"/>
      <c r="J9" s="13"/>
      <c r="K9" s="13"/>
      <c r="L9" s="13"/>
      <c r="M9" s="13"/>
      <c r="N9" s="90" t="s">
        <v>46</v>
      </c>
      <c r="O9" s="90" t="s">
        <v>41</v>
      </c>
      <c r="P9" s="93" t="s">
        <v>33</v>
      </c>
    </row>
    <row r="10" spans="1:16" ht="63.75" customHeight="1" x14ac:dyDescent="0.2">
      <c r="A10" s="5"/>
      <c r="B10" s="14" t="s">
        <v>43</v>
      </c>
      <c r="C10" s="14" t="s">
        <v>44</v>
      </c>
      <c r="D10" s="91"/>
      <c r="E10" s="13"/>
      <c r="F10" s="13"/>
      <c r="G10" s="14"/>
      <c r="H10" s="13"/>
      <c r="I10" s="13"/>
      <c r="J10" s="13"/>
      <c r="K10" s="13"/>
      <c r="L10" s="13"/>
      <c r="M10" s="13"/>
      <c r="N10" s="92"/>
      <c r="O10" s="92"/>
      <c r="P10" s="91"/>
    </row>
    <row r="11" spans="1:16" ht="16.5" customHeight="1" x14ac:dyDescent="0.2">
      <c r="A11" s="5"/>
      <c r="B11" s="15">
        <v>1</v>
      </c>
      <c r="C11" s="16">
        <v>2</v>
      </c>
      <c r="D11" s="2">
        <v>3</v>
      </c>
      <c r="E11" s="17"/>
      <c r="F11" s="17"/>
      <c r="G11" s="18"/>
      <c r="H11" s="17"/>
      <c r="I11" s="17"/>
      <c r="J11" s="17"/>
      <c r="K11" s="17"/>
      <c r="L11" s="17"/>
      <c r="M11" s="17"/>
      <c r="N11" s="79">
        <v>4</v>
      </c>
      <c r="O11" s="79">
        <v>5</v>
      </c>
      <c r="P11" s="2">
        <v>6</v>
      </c>
    </row>
    <row r="12" spans="1:16" ht="21" customHeight="1" x14ac:dyDescent="0.2">
      <c r="A12" s="5"/>
      <c r="B12" s="81" t="s">
        <v>99</v>
      </c>
      <c r="C12" s="82"/>
      <c r="D12" s="82"/>
      <c r="E12" s="19"/>
      <c r="F12" s="19"/>
      <c r="G12" s="20"/>
      <c r="H12" s="19"/>
      <c r="I12" s="19"/>
      <c r="J12" s="19"/>
      <c r="K12" s="19"/>
      <c r="L12" s="19"/>
      <c r="M12" s="19"/>
      <c r="N12" s="3">
        <f>N13+N34+N39+N76+N78+N81+N83+N87+N89+N111+N115+N118+N121+N123+N125+N129+N136+N139+N142+N113</f>
        <v>5083761.7000000011</v>
      </c>
      <c r="O12" s="3">
        <f>O13+O34+O39+O76+O78+O81+O83+O87+O89+O111+O115+O118+O121+O123+O125+O129+O136+O139+O142+O113</f>
        <v>4994232.2999999989</v>
      </c>
      <c r="P12" s="1">
        <f>O12/N12*100</f>
        <v>98.238914306309795</v>
      </c>
    </row>
    <row r="13" spans="1:16" ht="21.75" customHeight="1" x14ac:dyDescent="0.2">
      <c r="A13" s="5"/>
      <c r="B13" s="21" t="s">
        <v>48</v>
      </c>
      <c r="C13" s="2"/>
      <c r="D13" s="4" t="s">
        <v>47</v>
      </c>
      <c r="E13" s="22"/>
      <c r="F13" s="22"/>
      <c r="G13" s="23"/>
      <c r="H13" s="22"/>
      <c r="I13" s="22"/>
      <c r="J13" s="22"/>
      <c r="K13" s="22"/>
      <c r="L13" s="22"/>
      <c r="M13" s="22"/>
      <c r="N13" s="63">
        <f>SUM(N14:N33)</f>
        <v>30680.000000000004</v>
      </c>
      <c r="O13" s="63">
        <f>SUM(O14:O33)</f>
        <v>33681.80000000001</v>
      </c>
      <c r="P13" s="1">
        <f>O13/N13*100</f>
        <v>109.78422425032596</v>
      </c>
    </row>
    <row r="14" spans="1:16" ht="27.75" hidden="1" customHeight="1" x14ac:dyDescent="0.2">
      <c r="A14" s="24"/>
      <c r="B14" s="25" t="s">
        <v>48</v>
      </c>
      <c r="C14" s="26" t="s">
        <v>63</v>
      </c>
      <c r="D14" s="33" t="s">
        <v>31</v>
      </c>
      <c r="E14" s="83"/>
      <c r="F14" s="83"/>
      <c r="G14" s="83"/>
      <c r="H14" s="83"/>
      <c r="I14" s="83"/>
      <c r="J14" s="84"/>
      <c r="K14" s="84"/>
      <c r="L14" s="84"/>
      <c r="M14" s="84"/>
      <c r="N14" s="28">
        <v>0</v>
      </c>
      <c r="O14" s="28">
        <v>0</v>
      </c>
      <c r="P14" s="29" t="s">
        <v>182</v>
      </c>
    </row>
    <row r="15" spans="1:16" ht="56.25" hidden="1" customHeight="1" x14ac:dyDescent="0.2">
      <c r="A15" s="24"/>
      <c r="B15" s="25" t="s">
        <v>49</v>
      </c>
      <c r="C15" s="26" t="s">
        <v>30</v>
      </c>
      <c r="D15" s="33" t="s">
        <v>29</v>
      </c>
      <c r="E15" s="83"/>
      <c r="F15" s="83"/>
      <c r="G15" s="83"/>
      <c r="H15" s="83"/>
      <c r="I15" s="83"/>
      <c r="J15" s="84"/>
      <c r="K15" s="84"/>
      <c r="L15" s="84"/>
      <c r="M15" s="84"/>
      <c r="N15" s="28">
        <v>0</v>
      </c>
      <c r="O15" s="28">
        <v>0</v>
      </c>
      <c r="P15" s="29" t="e">
        <f t="shared" ref="P15:P61" si="0">O15/N15*100</f>
        <v>#DIV/0!</v>
      </c>
    </row>
    <row r="16" spans="1:16" ht="76.5" customHeight="1" x14ac:dyDescent="0.2">
      <c r="A16" s="24"/>
      <c r="B16" s="25" t="s">
        <v>48</v>
      </c>
      <c r="C16" s="26" t="s">
        <v>62</v>
      </c>
      <c r="D16" s="33" t="s">
        <v>101</v>
      </c>
      <c r="E16" s="83"/>
      <c r="F16" s="83"/>
      <c r="G16" s="83"/>
      <c r="H16" s="83"/>
      <c r="I16" s="83"/>
      <c r="J16" s="84"/>
      <c r="K16" s="84"/>
      <c r="L16" s="84"/>
      <c r="M16" s="84"/>
      <c r="N16" s="28">
        <v>2200</v>
      </c>
      <c r="O16" s="28">
        <v>2563.4</v>
      </c>
      <c r="P16" s="29">
        <f t="shared" si="0"/>
        <v>116.51818181818183</v>
      </c>
    </row>
    <row r="17" spans="1:16" ht="62.25" customHeight="1" x14ac:dyDescent="0.2">
      <c r="A17" s="24"/>
      <c r="B17" s="30" t="s">
        <v>48</v>
      </c>
      <c r="C17" s="26" t="s">
        <v>61</v>
      </c>
      <c r="D17" s="33" t="s">
        <v>34</v>
      </c>
      <c r="E17" s="31"/>
      <c r="F17" s="31"/>
      <c r="G17" s="31"/>
      <c r="H17" s="31"/>
      <c r="I17" s="31"/>
      <c r="J17" s="32"/>
      <c r="K17" s="32"/>
      <c r="L17" s="32"/>
      <c r="M17" s="32"/>
      <c r="N17" s="28">
        <v>1400</v>
      </c>
      <c r="O17" s="28">
        <v>1410.4</v>
      </c>
      <c r="P17" s="29">
        <f t="shared" si="0"/>
        <v>100.74285714285716</v>
      </c>
    </row>
    <row r="18" spans="1:16" ht="64.5" customHeight="1" x14ac:dyDescent="0.2">
      <c r="A18" s="24"/>
      <c r="B18" s="30" t="s">
        <v>48</v>
      </c>
      <c r="C18" s="26" t="s">
        <v>60</v>
      </c>
      <c r="D18" s="33" t="s">
        <v>28</v>
      </c>
      <c r="E18" s="83"/>
      <c r="F18" s="83"/>
      <c r="G18" s="83"/>
      <c r="H18" s="83"/>
      <c r="I18" s="83"/>
      <c r="J18" s="84"/>
      <c r="K18" s="84"/>
      <c r="L18" s="84"/>
      <c r="M18" s="84"/>
      <c r="N18" s="28">
        <v>434.7</v>
      </c>
      <c r="O18" s="28">
        <v>406</v>
      </c>
      <c r="P18" s="29">
        <f t="shared" si="0"/>
        <v>93.397745571658618</v>
      </c>
    </row>
    <row r="19" spans="1:16" ht="64.5" customHeight="1" x14ac:dyDescent="0.2">
      <c r="A19" s="24"/>
      <c r="B19" s="30" t="s">
        <v>48</v>
      </c>
      <c r="C19" s="26" t="s">
        <v>59</v>
      </c>
      <c r="D19" s="33" t="s">
        <v>27</v>
      </c>
      <c r="E19" s="83"/>
      <c r="F19" s="83"/>
      <c r="G19" s="83"/>
      <c r="H19" s="83"/>
      <c r="I19" s="83"/>
      <c r="J19" s="84"/>
      <c r="K19" s="84"/>
      <c r="L19" s="84"/>
      <c r="M19" s="84"/>
      <c r="N19" s="28">
        <v>9900</v>
      </c>
      <c r="O19" s="28">
        <v>9929</v>
      </c>
      <c r="P19" s="29">
        <f t="shared" si="0"/>
        <v>100.2929292929293</v>
      </c>
    </row>
    <row r="20" spans="1:16" ht="50.25" customHeight="1" x14ac:dyDescent="0.2">
      <c r="A20" s="24"/>
      <c r="B20" s="30" t="s">
        <v>48</v>
      </c>
      <c r="C20" s="26" t="s">
        <v>183</v>
      </c>
      <c r="D20" s="33" t="s">
        <v>26</v>
      </c>
      <c r="E20" s="83"/>
      <c r="F20" s="83"/>
      <c r="G20" s="83"/>
      <c r="H20" s="83"/>
      <c r="I20" s="83"/>
      <c r="J20" s="84"/>
      <c r="K20" s="84"/>
      <c r="L20" s="84"/>
      <c r="M20" s="84"/>
      <c r="N20" s="28">
        <v>5512.6</v>
      </c>
      <c r="O20" s="28">
        <v>5512.6</v>
      </c>
      <c r="P20" s="29">
        <f t="shared" si="0"/>
        <v>100</v>
      </c>
    </row>
    <row r="21" spans="1:16" ht="68.25" customHeight="1" x14ac:dyDescent="0.2">
      <c r="A21" s="24"/>
      <c r="B21" s="30" t="s">
        <v>48</v>
      </c>
      <c r="C21" s="26" t="s">
        <v>58</v>
      </c>
      <c r="D21" s="33" t="s">
        <v>210</v>
      </c>
      <c r="E21" s="31"/>
      <c r="F21" s="31"/>
      <c r="G21" s="31"/>
      <c r="H21" s="31"/>
      <c r="I21" s="31"/>
      <c r="J21" s="32"/>
      <c r="K21" s="32"/>
      <c r="L21" s="32"/>
      <c r="M21" s="32"/>
      <c r="N21" s="28">
        <v>2900</v>
      </c>
      <c r="O21" s="28">
        <v>3121.4</v>
      </c>
      <c r="P21" s="29">
        <f t="shared" si="0"/>
        <v>107.63448275862069</v>
      </c>
    </row>
    <row r="22" spans="1:16" ht="28.5" customHeight="1" x14ac:dyDescent="0.2">
      <c r="A22" s="24"/>
      <c r="B22" s="30" t="s">
        <v>48</v>
      </c>
      <c r="C22" s="26" t="s">
        <v>57</v>
      </c>
      <c r="D22" s="33" t="s">
        <v>2</v>
      </c>
      <c r="E22" s="83"/>
      <c r="F22" s="83"/>
      <c r="G22" s="83"/>
      <c r="H22" s="83"/>
      <c r="I22" s="83"/>
      <c r="J22" s="84"/>
      <c r="K22" s="84"/>
      <c r="L22" s="84"/>
      <c r="M22" s="84"/>
      <c r="N22" s="28">
        <v>1400.1</v>
      </c>
      <c r="O22" s="28">
        <v>1468.9</v>
      </c>
      <c r="P22" s="29">
        <f t="shared" si="0"/>
        <v>104.91393471894865</v>
      </c>
    </row>
    <row r="23" spans="1:16" ht="29.25" customHeight="1" x14ac:dyDescent="0.2">
      <c r="A23" s="24"/>
      <c r="B23" s="30" t="s">
        <v>48</v>
      </c>
      <c r="C23" s="26" t="s">
        <v>56</v>
      </c>
      <c r="D23" s="33" t="s">
        <v>25</v>
      </c>
      <c r="E23" s="83"/>
      <c r="F23" s="83"/>
      <c r="G23" s="83"/>
      <c r="H23" s="83"/>
      <c r="I23" s="83"/>
      <c r="J23" s="84"/>
      <c r="K23" s="84"/>
      <c r="L23" s="84"/>
      <c r="M23" s="84"/>
      <c r="N23" s="28">
        <v>0</v>
      </c>
      <c r="O23" s="28">
        <v>0</v>
      </c>
      <c r="P23" s="29" t="s">
        <v>182</v>
      </c>
    </row>
    <row r="24" spans="1:16" ht="75.75" customHeight="1" x14ac:dyDescent="0.2">
      <c r="A24" s="24"/>
      <c r="B24" s="30" t="s">
        <v>48</v>
      </c>
      <c r="C24" s="26" t="s">
        <v>55</v>
      </c>
      <c r="D24" s="33" t="s">
        <v>251</v>
      </c>
      <c r="E24" s="31"/>
      <c r="F24" s="31"/>
      <c r="G24" s="31"/>
      <c r="H24" s="31"/>
      <c r="I24" s="31"/>
      <c r="J24" s="32"/>
      <c r="K24" s="32"/>
      <c r="L24" s="32"/>
      <c r="M24" s="32"/>
      <c r="N24" s="28">
        <v>5250</v>
      </c>
      <c r="O24" s="28">
        <v>7438.4</v>
      </c>
      <c r="P24" s="29">
        <f t="shared" si="0"/>
        <v>141.68380952380951</v>
      </c>
    </row>
    <row r="25" spans="1:16" ht="48.75" customHeight="1" x14ac:dyDescent="0.2">
      <c r="A25" s="24"/>
      <c r="B25" s="30" t="s">
        <v>48</v>
      </c>
      <c r="C25" s="26" t="s">
        <v>54</v>
      </c>
      <c r="D25" s="33" t="s">
        <v>102</v>
      </c>
      <c r="E25" s="83"/>
      <c r="F25" s="83"/>
      <c r="G25" s="83"/>
      <c r="H25" s="83"/>
      <c r="I25" s="83"/>
      <c r="J25" s="84"/>
      <c r="K25" s="84"/>
      <c r="L25" s="84"/>
      <c r="M25" s="84"/>
      <c r="N25" s="28">
        <v>75</v>
      </c>
      <c r="O25" s="28">
        <v>78.900000000000006</v>
      </c>
      <c r="P25" s="29">
        <f t="shared" si="0"/>
        <v>105.2</v>
      </c>
    </row>
    <row r="26" spans="1:16" ht="39.75" customHeight="1" x14ac:dyDescent="0.2">
      <c r="A26" s="24"/>
      <c r="B26" s="30" t="s">
        <v>48</v>
      </c>
      <c r="C26" s="26" t="s">
        <v>53</v>
      </c>
      <c r="D26" s="33" t="s">
        <v>35</v>
      </c>
      <c r="E26" s="83"/>
      <c r="F26" s="83"/>
      <c r="G26" s="83"/>
      <c r="H26" s="83"/>
      <c r="I26" s="83"/>
      <c r="J26" s="84"/>
      <c r="K26" s="84"/>
      <c r="L26" s="84"/>
      <c r="M26" s="84"/>
      <c r="N26" s="28">
        <v>121.3</v>
      </c>
      <c r="O26" s="28">
        <v>247.3</v>
      </c>
      <c r="P26" s="29">
        <f t="shared" si="0"/>
        <v>203.87469084913442</v>
      </c>
    </row>
    <row r="27" spans="1:16" ht="48" customHeight="1" x14ac:dyDescent="0.2">
      <c r="A27" s="24"/>
      <c r="B27" s="30" t="s">
        <v>48</v>
      </c>
      <c r="C27" s="26" t="s">
        <v>127</v>
      </c>
      <c r="D27" s="33" t="s">
        <v>128</v>
      </c>
      <c r="E27" s="31"/>
      <c r="F27" s="31"/>
      <c r="G27" s="31"/>
      <c r="H27" s="31"/>
      <c r="I27" s="31"/>
      <c r="J27" s="32"/>
      <c r="K27" s="32"/>
      <c r="L27" s="32"/>
      <c r="M27" s="32"/>
      <c r="N27" s="28">
        <v>26.5</v>
      </c>
      <c r="O27" s="28">
        <v>26.5</v>
      </c>
      <c r="P27" s="29">
        <f t="shared" si="0"/>
        <v>100</v>
      </c>
    </row>
    <row r="28" spans="1:16" ht="39.75" customHeight="1" x14ac:dyDescent="0.2">
      <c r="A28" s="24"/>
      <c r="B28" s="30" t="s">
        <v>48</v>
      </c>
      <c r="C28" s="26" t="s">
        <v>50</v>
      </c>
      <c r="D28" s="33" t="s">
        <v>51</v>
      </c>
      <c r="E28" s="31"/>
      <c r="F28" s="31"/>
      <c r="G28" s="31"/>
      <c r="H28" s="31"/>
      <c r="I28" s="31"/>
      <c r="J28" s="32"/>
      <c r="K28" s="32"/>
      <c r="L28" s="32"/>
      <c r="M28" s="32"/>
      <c r="N28" s="28">
        <v>57.4</v>
      </c>
      <c r="O28" s="28">
        <v>57.4</v>
      </c>
      <c r="P28" s="29">
        <f t="shared" si="0"/>
        <v>100</v>
      </c>
    </row>
    <row r="29" spans="1:16" ht="63.75" customHeight="1" x14ac:dyDescent="0.2">
      <c r="A29" s="24"/>
      <c r="B29" s="30" t="s">
        <v>48</v>
      </c>
      <c r="C29" s="26" t="s">
        <v>129</v>
      </c>
      <c r="D29" s="33" t="s">
        <v>132</v>
      </c>
      <c r="E29" s="83"/>
      <c r="F29" s="83"/>
      <c r="G29" s="83"/>
      <c r="H29" s="83"/>
      <c r="I29" s="83"/>
      <c r="J29" s="84"/>
      <c r="K29" s="84"/>
      <c r="L29" s="84"/>
      <c r="M29" s="84"/>
      <c r="N29" s="28">
        <v>480.9</v>
      </c>
      <c r="O29" s="28">
        <v>484.5</v>
      </c>
      <c r="P29" s="29">
        <f t="shared" si="0"/>
        <v>100.74859638178415</v>
      </c>
    </row>
    <row r="30" spans="1:16" ht="64.5" customHeight="1" x14ac:dyDescent="0.2">
      <c r="A30" s="24"/>
      <c r="B30" s="30" t="s">
        <v>48</v>
      </c>
      <c r="C30" s="26" t="s">
        <v>130</v>
      </c>
      <c r="D30" s="33" t="s">
        <v>133</v>
      </c>
      <c r="E30" s="31"/>
      <c r="F30" s="31"/>
      <c r="G30" s="31"/>
      <c r="H30" s="31"/>
      <c r="I30" s="31"/>
      <c r="J30" s="32"/>
      <c r="K30" s="32"/>
      <c r="L30" s="32"/>
      <c r="M30" s="32"/>
      <c r="N30" s="28">
        <v>386</v>
      </c>
      <c r="O30" s="28">
        <v>398.5</v>
      </c>
      <c r="P30" s="29">
        <f t="shared" si="0"/>
        <v>103.23834196891191</v>
      </c>
    </row>
    <row r="31" spans="1:16" ht="60" customHeight="1" x14ac:dyDescent="0.2">
      <c r="A31" s="24"/>
      <c r="B31" s="30" t="s">
        <v>48</v>
      </c>
      <c r="C31" s="26" t="s">
        <v>131</v>
      </c>
      <c r="D31" s="33" t="s">
        <v>134</v>
      </c>
      <c r="E31" s="31"/>
      <c r="F31" s="31"/>
      <c r="G31" s="31"/>
      <c r="H31" s="31"/>
      <c r="I31" s="31"/>
      <c r="J31" s="32"/>
      <c r="K31" s="32"/>
      <c r="L31" s="32"/>
      <c r="M31" s="32"/>
      <c r="N31" s="28">
        <v>6.6</v>
      </c>
      <c r="O31" s="28">
        <v>6.6</v>
      </c>
      <c r="P31" s="29">
        <f t="shared" si="0"/>
        <v>100</v>
      </c>
    </row>
    <row r="32" spans="1:16" ht="25.5" customHeight="1" x14ac:dyDescent="0.2">
      <c r="A32" s="24"/>
      <c r="B32" s="30" t="s">
        <v>48</v>
      </c>
      <c r="C32" s="26" t="s">
        <v>106</v>
      </c>
      <c r="D32" s="33" t="s">
        <v>211</v>
      </c>
      <c r="E32" s="31"/>
      <c r="F32" s="31"/>
      <c r="G32" s="31"/>
      <c r="H32" s="31"/>
      <c r="I32" s="31"/>
      <c r="J32" s="32"/>
      <c r="K32" s="32"/>
      <c r="L32" s="32"/>
      <c r="M32" s="32"/>
      <c r="N32" s="28">
        <v>28.9</v>
      </c>
      <c r="O32" s="28">
        <v>32</v>
      </c>
      <c r="P32" s="29">
        <f t="shared" si="0"/>
        <v>110.72664359861592</v>
      </c>
    </row>
    <row r="33" spans="1:16" ht="27.75" customHeight="1" x14ac:dyDescent="0.2">
      <c r="A33" s="24"/>
      <c r="B33" s="30" t="s">
        <v>48</v>
      </c>
      <c r="C33" s="26" t="s">
        <v>105</v>
      </c>
      <c r="D33" s="33" t="s">
        <v>212</v>
      </c>
      <c r="E33" s="83"/>
      <c r="F33" s="83"/>
      <c r="G33" s="83"/>
      <c r="H33" s="83"/>
      <c r="I33" s="83"/>
      <c r="J33" s="84"/>
      <c r="K33" s="84"/>
      <c r="L33" s="84"/>
      <c r="M33" s="84"/>
      <c r="N33" s="28">
        <v>500</v>
      </c>
      <c r="O33" s="28">
        <v>500</v>
      </c>
      <c r="P33" s="29">
        <f t="shared" si="0"/>
        <v>100</v>
      </c>
    </row>
    <row r="34" spans="1:16" ht="19.5" customHeight="1" x14ac:dyDescent="0.25">
      <c r="A34" s="24"/>
      <c r="B34" s="34" t="s">
        <v>64</v>
      </c>
      <c r="C34" s="35"/>
      <c r="D34" s="36" t="s">
        <v>213</v>
      </c>
      <c r="E34" s="85"/>
      <c r="F34" s="85"/>
      <c r="G34" s="85"/>
      <c r="H34" s="85"/>
      <c r="I34" s="85"/>
      <c r="J34" s="86"/>
      <c r="K34" s="86"/>
      <c r="L34" s="86"/>
      <c r="M34" s="86"/>
      <c r="N34" s="37">
        <f>N35+N36+N37+N38</f>
        <v>3425.7000000000003</v>
      </c>
      <c r="O34" s="37">
        <f>O35+O36+O37+O38</f>
        <v>3425.7000000000003</v>
      </c>
      <c r="P34" s="29">
        <f t="shared" si="0"/>
        <v>100</v>
      </c>
    </row>
    <row r="35" spans="1:16" ht="51" customHeight="1" x14ac:dyDescent="0.2">
      <c r="A35" s="24"/>
      <c r="B35" s="30" t="s">
        <v>64</v>
      </c>
      <c r="C35" s="26" t="s">
        <v>65</v>
      </c>
      <c r="D35" s="64" t="s">
        <v>214</v>
      </c>
      <c r="E35" s="83"/>
      <c r="F35" s="83"/>
      <c r="G35" s="83"/>
      <c r="H35" s="83"/>
      <c r="I35" s="83"/>
      <c r="J35" s="84"/>
      <c r="K35" s="84"/>
      <c r="L35" s="84"/>
      <c r="M35" s="84"/>
      <c r="N35" s="28">
        <v>2654.5</v>
      </c>
      <c r="O35" s="28">
        <v>2654.5</v>
      </c>
      <c r="P35" s="29">
        <f t="shared" si="0"/>
        <v>100</v>
      </c>
    </row>
    <row r="36" spans="1:16" ht="51.75" customHeight="1" x14ac:dyDescent="0.2">
      <c r="A36" s="24"/>
      <c r="B36" s="30" t="s">
        <v>64</v>
      </c>
      <c r="C36" s="26" t="s">
        <v>66</v>
      </c>
      <c r="D36" s="64" t="s">
        <v>215</v>
      </c>
      <c r="E36" s="83"/>
      <c r="F36" s="83"/>
      <c r="G36" s="83"/>
      <c r="H36" s="83"/>
      <c r="I36" s="83"/>
      <c r="J36" s="84"/>
      <c r="K36" s="84"/>
      <c r="L36" s="84"/>
      <c r="M36" s="84"/>
      <c r="N36" s="28">
        <v>6</v>
      </c>
      <c r="O36" s="28">
        <v>6</v>
      </c>
      <c r="P36" s="29">
        <f t="shared" si="0"/>
        <v>100</v>
      </c>
    </row>
    <row r="37" spans="1:16" ht="51" x14ac:dyDescent="0.2">
      <c r="A37" s="24"/>
      <c r="B37" s="30" t="s">
        <v>64</v>
      </c>
      <c r="C37" s="26" t="s">
        <v>135</v>
      </c>
      <c r="D37" s="64" t="s">
        <v>216</v>
      </c>
      <c r="E37" s="83"/>
      <c r="F37" s="83"/>
      <c r="G37" s="83"/>
      <c r="H37" s="83"/>
      <c r="I37" s="83"/>
      <c r="J37" s="84"/>
      <c r="K37" s="84"/>
      <c r="L37" s="84"/>
      <c r="M37" s="84"/>
      <c r="N37" s="28">
        <v>263.39999999999998</v>
      </c>
      <c r="O37" s="28">
        <v>263.3</v>
      </c>
      <c r="P37" s="29">
        <f t="shared" si="0"/>
        <v>99.96203492786637</v>
      </c>
    </row>
    <row r="38" spans="1:16" ht="51" x14ac:dyDescent="0.2">
      <c r="A38" s="24"/>
      <c r="B38" s="30" t="s">
        <v>64</v>
      </c>
      <c r="C38" s="26" t="s">
        <v>136</v>
      </c>
      <c r="D38" s="64" t="s">
        <v>217</v>
      </c>
      <c r="E38" s="31"/>
      <c r="F38" s="31"/>
      <c r="G38" s="31"/>
      <c r="H38" s="31"/>
      <c r="I38" s="31"/>
      <c r="J38" s="32"/>
      <c r="K38" s="32"/>
      <c r="L38" s="32"/>
      <c r="M38" s="32"/>
      <c r="N38" s="28">
        <v>501.8</v>
      </c>
      <c r="O38" s="28">
        <v>501.9</v>
      </c>
      <c r="P38" s="29">
        <f t="shared" si="0"/>
        <v>100.01992825827021</v>
      </c>
    </row>
    <row r="39" spans="1:16" ht="24.75" customHeight="1" x14ac:dyDescent="0.25">
      <c r="A39" s="24"/>
      <c r="B39" s="34" t="s">
        <v>67</v>
      </c>
      <c r="C39" s="35"/>
      <c r="D39" s="36" t="s">
        <v>70</v>
      </c>
      <c r="E39" s="85"/>
      <c r="F39" s="85"/>
      <c r="G39" s="85"/>
      <c r="H39" s="85"/>
      <c r="I39" s="85"/>
      <c r="J39" s="86"/>
      <c r="K39" s="86"/>
      <c r="L39" s="86"/>
      <c r="M39" s="86"/>
      <c r="N39" s="37">
        <f>SUM(N40:N75)</f>
        <v>4657031.8</v>
      </c>
      <c r="O39" s="37">
        <f>SUM(O40:O75)</f>
        <v>4565676.5999999996</v>
      </c>
      <c r="P39" s="38">
        <f t="shared" si="0"/>
        <v>98.038338497065865</v>
      </c>
    </row>
    <row r="40" spans="1:16" ht="42" customHeight="1" x14ac:dyDescent="0.2">
      <c r="A40" s="24"/>
      <c r="B40" s="30" t="s">
        <v>67</v>
      </c>
      <c r="C40" s="26" t="s">
        <v>68</v>
      </c>
      <c r="D40" s="64" t="s">
        <v>24</v>
      </c>
      <c r="E40" s="83"/>
      <c r="F40" s="83"/>
      <c r="G40" s="83"/>
      <c r="H40" s="83"/>
      <c r="I40" s="83"/>
      <c r="J40" s="84"/>
      <c r="K40" s="84"/>
      <c r="L40" s="84"/>
      <c r="M40" s="84"/>
      <c r="N40" s="28">
        <v>3720.1</v>
      </c>
      <c r="O40" s="28">
        <v>3727.6</v>
      </c>
      <c r="P40" s="29">
        <f t="shared" si="0"/>
        <v>100.20160748366979</v>
      </c>
    </row>
    <row r="41" spans="1:16" ht="27" customHeight="1" x14ac:dyDescent="0.2">
      <c r="A41" s="24"/>
      <c r="B41" s="30" t="s">
        <v>67</v>
      </c>
      <c r="C41" s="26" t="s">
        <v>57</v>
      </c>
      <c r="D41" s="64" t="s">
        <v>2</v>
      </c>
      <c r="E41" s="83"/>
      <c r="F41" s="83"/>
      <c r="G41" s="83"/>
      <c r="H41" s="83"/>
      <c r="I41" s="83"/>
      <c r="J41" s="84"/>
      <c r="K41" s="84"/>
      <c r="L41" s="84"/>
      <c r="M41" s="84"/>
      <c r="N41" s="28">
        <v>0</v>
      </c>
      <c r="O41" s="28">
        <v>0</v>
      </c>
      <c r="P41" s="29" t="s">
        <v>182</v>
      </c>
    </row>
    <row r="42" spans="1:16" ht="179.25" customHeight="1" x14ac:dyDescent="0.2">
      <c r="A42" s="24"/>
      <c r="B42" s="30" t="s">
        <v>67</v>
      </c>
      <c r="C42" s="26" t="s">
        <v>229</v>
      </c>
      <c r="D42" s="64" t="s">
        <v>230</v>
      </c>
      <c r="E42" s="31"/>
      <c r="F42" s="31"/>
      <c r="G42" s="31"/>
      <c r="H42" s="31"/>
      <c r="I42" s="31"/>
      <c r="J42" s="32"/>
      <c r="K42" s="32"/>
      <c r="L42" s="32"/>
      <c r="M42" s="32"/>
      <c r="N42" s="28">
        <v>2.5</v>
      </c>
      <c r="O42" s="28">
        <v>2.5</v>
      </c>
      <c r="P42" s="29">
        <f t="shared" si="0"/>
        <v>100</v>
      </c>
    </row>
    <row r="43" spans="1:16" ht="40.5" hidden="1" customHeight="1" x14ac:dyDescent="0.2">
      <c r="A43" s="24"/>
      <c r="B43" s="30" t="s">
        <v>67</v>
      </c>
      <c r="C43" s="26" t="s">
        <v>129</v>
      </c>
      <c r="D43" s="64" t="s">
        <v>132</v>
      </c>
      <c r="E43" s="31"/>
      <c r="F43" s="31"/>
      <c r="G43" s="31"/>
      <c r="H43" s="31"/>
      <c r="I43" s="31"/>
      <c r="J43" s="32"/>
      <c r="K43" s="32"/>
      <c r="L43" s="32"/>
      <c r="M43" s="32"/>
      <c r="N43" s="28">
        <v>0</v>
      </c>
      <c r="O43" s="28">
        <v>0</v>
      </c>
      <c r="P43" s="29" t="e">
        <f t="shared" si="0"/>
        <v>#DIV/0!</v>
      </c>
    </row>
    <row r="44" spans="1:16" ht="41.25" customHeight="1" x14ac:dyDescent="0.2">
      <c r="A44" s="24"/>
      <c r="B44" s="30" t="s">
        <v>67</v>
      </c>
      <c r="C44" s="26" t="s">
        <v>125</v>
      </c>
      <c r="D44" s="64" t="s">
        <v>218</v>
      </c>
      <c r="E44" s="83"/>
      <c r="F44" s="83"/>
      <c r="G44" s="83"/>
      <c r="H44" s="83"/>
      <c r="I44" s="83"/>
      <c r="J44" s="84"/>
      <c r="K44" s="84"/>
      <c r="L44" s="84"/>
      <c r="M44" s="84"/>
      <c r="N44" s="28">
        <v>1168154.1000000001</v>
      </c>
      <c r="O44" s="28">
        <v>1168154.1000000001</v>
      </c>
      <c r="P44" s="29">
        <f t="shared" si="0"/>
        <v>100</v>
      </c>
    </row>
    <row r="45" spans="1:16" ht="25.5" customHeight="1" x14ac:dyDescent="0.2">
      <c r="A45" s="24"/>
      <c r="B45" s="30" t="s">
        <v>67</v>
      </c>
      <c r="C45" s="26" t="s">
        <v>124</v>
      </c>
      <c r="D45" s="64" t="s">
        <v>23</v>
      </c>
      <c r="E45" s="83"/>
      <c r="F45" s="83"/>
      <c r="G45" s="83"/>
      <c r="H45" s="83"/>
      <c r="I45" s="83"/>
      <c r="J45" s="84"/>
      <c r="K45" s="84"/>
      <c r="L45" s="84"/>
      <c r="M45" s="84"/>
      <c r="N45" s="28">
        <v>149524.9</v>
      </c>
      <c r="O45" s="28">
        <v>149524.9</v>
      </c>
      <c r="P45" s="29">
        <f t="shared" si="0"/>
        <v>100</v>
      </c>
    </row>
    <row r="46" spans="1:16" ht="77.25" hidden="1" customHeight="1" x14ac:dyDescent="0.2">
      <c r="A46" s="24"/>
      <c r="B46" s="30" t="s">
        <v>67</v>
      </c>
      <c r="C46" s="26" t="s">
        <v>137</v>
      </c>
      <c r="D46" s="64" t="s">
        <v>138</v>
      </c>
      <c r="E46" s="31"/>
      <c r="F46" s="31"/>
      <c r="G46" s="31"/>
      <c r="H46" s="31"/>
      <c r="I46" s="31"/>
      <c r="J46" s="32"/>
      <c r="K46" s="32"/>
      <c r="L46" s="32"/>
      <c r="M46" s="32"/>
      <c r="N46" s="28">
        <v>0</v>
      </c>
      <c r="O46" s="28">
        <v>0</v>
      </c>
      <c r="P46" s="29" t="e">
        <f t="shared" si="0"/>
        <v>#DIV/0!</v>
      </c>
    </row>
    <row r="47" spans="1:16" ht="19.5" customHeight="1" x14ac:dyDescent="0.2">
      <c r="A47" s="24"/>
      <c r="B47" s="30" t="s">
        <v>67</v>
      </c>
      <c r="C47" s="26" t="s">
        <v>123</v>
      </c>
      <c r="D47" s="64" t="s">
        <v>107</v>
      </c>
      <c r="E47" s="31"/>
      <c r="F47" s="31"/>
      <c r="G47" s="31"/>
      <c r="H47" s="31"/>
      <c r="I47" s="31"/>
      <c r="J47" s="32"/>
      <c r="K47" s="32"/>
      <c r="L47" s="32"/>
      <c r="M47" s="32"/>
      <c r="N47" s="28">
        <v>31074.400000000001</v>
      </c>
      <c r="O47" s="28">
        <v>31074.400000000001</v>
      </c>
      <c r="P47" s="29">
        <f t="shared" si="0"/>
        <v>100</v>
      </c>
    </row>
    <row r="48" spans="1:16" ht="63.75" customHeight="1" x14ac:dyDescent="0.2">
      <c r="A48" s="24"/>
      <c r="B48" s="30" t="s">
        <v>67</v>
      </c>
      <c r="C48" s="26" t="s">
        <v>122</v>
      </c>
      <c r="D48" s="64" t="s">
        <v>219</v>
      </c>
      <c r="E48" s="31"/>
      <c r="F48" s="31"/>
      <c r="G48" s="31"/>
      <c r="H48" s="31"/>
      <c r="I48" s="31"/>
      <c r="J48" s="32"/>
      <c r="K48" s="32"/>
      <c r="L48" s="32"/>
      <c r="M48" s="32"/>
      <c r="N48" s="28">
        <v>11739</v>
      </c>
      <c r="O48" s="28">
        <v>11739</v>
      </c>
      <c r="P48" s="29">
        <f t="shared" si="0"/>
        <v>100</v>
      </c>
    </row>
    <row r="49" spans="1:16" ht="39.75" customHeight="1" x14ac:dyDescent="0.2">
      <c r="A49" s="24"/>
      <c r="B49" s="30" t="s">
        <v>67</v>
      </c>
      <c r="C49" s="26" t="s">
        <v>121</v>
      </c>
      <c r="D49" s="64" t="s">
        <v>220</v>
      </c>
      <c r="E49" s="83"/>
      <c r="F49" s="83"/>
      <c r="G49" s="83"/>
      <c r="H49" s="83"/>
      <c r="I49" s="83"/>
      <c r="J49" s="84"/>
      <c r="K49" s="84"/>
      <c r="L49" s="84"/>
      <c r="M49" s="84"/>
      <c r="N49" s="28">
        <v>567087.69999999995</v>
      </c>
      <c r="O49" s="28">
        <v>479458.8</v>
      </c>
      <c r="P49" s="29">
        <f t="shared" si="0"/>
        <v>84.547557635265235</v>
      </c>
    </row>
    <row r="50" spans="1:16" ht="109.5" hidden="1" customHeight="1" x14ac:dyDescent="0.2">
      <c r="A50" s="24"/>
      <c r="B50" s="30" t="s">
        <v>67</v>
      </c>
      <c r="C50" s="26" t="s">
        <v>139</v>
      </c>
      <c r="D50" s="64" t="s">
        <v>140</v>
      </c>
      <c r="E50" s="31"/>
      <c r="F50" s="31"/>
      <c r="G50" s="31"/>
      <c r="H50" s="31"/>
      <c r="I50" s="31"/>
      <c r="J50" s="32"/>
      <c r="K50" s="32"/>
      <c r="L50" s="32"/>
      <c r="M50" s="32"/>
      <c r="N50" s="28">
        <v>0</v>
      </c>
      <c r="O50" s="28">
        <v>0</v>
      </c>
      <c r="P50" s="29" t="s">
        <v>182</v>
      </c>
    </row>
    <row r="51" spans="1:16" ht="76.5" customHeight="1" x14ac:dyDescent="0.2">
      <c r="A51" s="24"/>
      <c r="B51" s="30" t="s">
        <v>67</v>
      </c>
      <c r="C51" s="26" t="s">
        <v>141</v>
      </c>
      <c r="D51" s="64" t="s">
        <v>142</v>
      </c>
      <c r="E51" s="31"/>
      <c r="F51" s="31"/>
      <c r="G51" s="31"/>
      <c r="H51" s="31"/>
      <c r="I51" s="31"/>
      <c r="J51" s="32"/>
      <c r="K51" s="32"/>
      <c r="L51" s="32"/>
      <c r="M51" s="32"/>
      <c r="N51" s="28">
        <v>13692.9</v>
      </c>
      <c r="O51" s="28">
        <v>13692.8</v>
      </c>
      <c r="P51" s="29">
        <f t="shared" si="0"/>
        <v>99.999269694513217</v>
      </c>
    </row>
    <row r="52" spans="1:16" ht="57" customHeight="1" x14ac:dyDescent="0.2">
      <c r="A52" s="24"/>
      <c r="B52" s="30" t="s">
        <v>67</v>
      </c>
      <c r="C52" s="26" t="s">
        <v>231</v>
      </c>
      <c r="D52" s="64" t="s">
        <v>232</v>
      </c>
      <c r="E52" s="55"/>
      <c r="F52" s="55"/>
      <c r="G52" s="55"/>
      <c r="H52" s="55"/>
      <c r="I52" s="55"/>
      <c r="J52" s="56"/>
      <c r="K52" s="56"/>
      <c r="L52" s="56"/>
      <c r="M52" s="56"/>
      <c r="N52" s="28">
        <v>1417.7</v>
      </c>
      <c r="O52" s="28">
        <v>1417.7</v>
      </c>
      <c r="P52" s="29">
        <f t="shared" si="0"/>
        <v>100</v>
      </c>
    </row>
    <row r="53" spans="1:16" ht="69.75" customHeight="1" x14ac:dyDescent="0.2">
      <c r="A53" s="24"/>
      <c r="B53" s="30" t="s">
        <v>67</v>
      </c>
      <c r="C53" s="26" t="s">
        <v>143</v>
      </c>
      <c r="D53" s="64" t="s">
        <v>221</v>
      </c>
      <c r="E53" s="31"/>
      <c r="F53" s="31"/>
      <c r="G53" s="31"/>
      <c r="H53" s="31"/>
      <c r="I53" s="31"/>
      <c r="J53" s="32"/>
      <c r="K53" s="32"/>
      <c r="L53" s="32"/>
      <c r="M53" s="32"/>
      <c r="N53" s="28">
        <v>10696.2</v>
      </c>
      <c r="O53" s="28">
        <v>10696</v>
      </c>
      <c r="P53" s="29">
        <f t="shared" si="0"/>
        <v>99.998130177072227</v>
      </c>
    </row>
    <row r="54" spans="1:16" ht="51.75" hidden="1" customHeight="1" x14ac:dyDescent="0.2">
      <c r="A54" s="24"/>
      <c r="B54" s="30" t="s">
        <v>67</v>
      </c>
      <c r="C54" s="26" t="s">
        <v>144</v>
      </c>
      <c r="D54" s="64" t="s">
        <v>145</v>
      </c>
      <c r="E54" s="31"/>
      <c r="F54" s="31"/>
      <c r="G54" s="31"/>
      <c r="H54" s="31"/>
      <c r="I54" s="31"/>
      <c r="J54" s="32"/>
      <c r="K54" s="32"/>
      <c r="L54" s="32"/>
      <c r="M54" s="32"/>
      <c r="N54" s="28">
        <v>0</v>
      </c>
      <c r="O54" s="28">
        <v>0</v>
      </c>
      <c r="P54" s="29" t="e">
        <f t="shared" si="0"/>
        <v>#DIV/0!</v>
      </c>
    </row>
    <row r="55" spans="1:16" ht="33" customHeight="1" x14ac:dyDescent="0.2">
      <c r="A55" s="24"/>
      <c r="B55" s="30" t="s">
        <v>67</v>
      </c>
      <c r="C55" s="26" t="s">
        <v>120</v>
      </c>
      <c r="D55" s="64" t="s">
        <v>252</v>
      </c>
      <c r="E55" s="31"/>
      <c r="F55" s="31"/>
      <c r="G55" s="31"/>
      <c r="H55" s="31"/>
      <c r="I55" s="31"/>
      <c r="J55" s="32"/>
      <c r="K55" s="32"/>
      <c r="L55" s="32"/>
      <c r="M55" s="32"/>
      <c r="N55" s="28">
        <v>1027.7</v>
      </c>
      <c r="O55" s="28">
        <v>1027.7</v>
      </c>
      <c r="P55" s="29">
        <f t="shared" si="0"/>
        <v>100</v>
      </c>
    </row>
    <row r="56" spans="1:16" ht="33" customHeight="1" x14ac:dyDescent="0.2">
      <c r="A56" s="24"/>
      <c r="B56" s="30" t="s">
        <v>67</v>
      </c>
      <c r="C56" s="26" t="s">
        <v>185</v>
      </c>
      <c r="D56" s="64" t="s">
        <v>184</v>
      </c>
      <c r="E56" s="31"/>
      <c r="F56" s="31"/>
      <c r="G56" s="31"/>
      <c r="H56" s="31"/>
      <c r="I56" s="31"/>
      <c r="J56" s="32"/>
      <c r="K56" s="32"/>
      <c r="L56" s="32"/>
      <c r="M56" s="32"/>
      <c r="N56" s="28">
        <v>90.7</v>
      </c>
      <c r="O56" s="28">
        <v>90.7</v>
      </c>
      <c r="P56" s="29">
        <f t="shared" si="0"/>
        <v>100</v>
      </c>
    </row>
    <row r="57" spans="1:16" ht="30.75" customHeight="1" x14ac:dyDescent="0.2">
      <c r="A57" s="24"/>
      <c r="B57" s="30" t="s">
        <v>67</v>
      </c>
      <c r="C57" s="26" t="s">
        <v>119</v>
      </c>
      <c r="D57" s="64" t="s">
        <v>222</v>
      </c>
      <c r="E57" s="31"/>
      <c r="F57" s="31"/>
      <c r="G57" s="31"/>
      <c r="H57" s="31"/>
      <c r="I57" s="31"/>
      <c r="J57" s="32"/>
      <c r="K57" s="32"/>
      <c r="L57" s="32"/>
      <c r="M57" s="32"/>
      <c r="N57" s="28">
        <v>17182.3</v>
      </c>
      <c r="O57" s="28">
        <v>17182.3</v>
      </c>
      <c r="P57" s="29">
        <f t="shared" si="0"/>
        <v>100</v>
      </c>
    </row>
    <row r="58" spans="1:16" ht="15.75" customHeight="1" x14ac:dyDescent="0.2">
      <c r="A58" s="24"/>
      <c r="B58" s="30" t="s">
        <v>67</v>
      </c>
      <c r="C58" s="26" t="s">
        <v>118</v>
      </c>
      <c r="D58" s="64" t="s">
        <v>22</v>
      </c>
      <c r="E58" s="83"/>
      <c r="F58" s="83"/>
      <c r="G58" s="83"/>
      <c r="H58" s="83"/>
      <c r="I58" s="83"/>
      <c r="J58" s="84"/>
      <c r="K58" s="84"/>
      <c r="L58" s="84"/>
      <c r="M58" s="84"/>
      <c r="N58" s="28">
        <v>295698.5</v>
      </c>
      <c r="O58" s="28">
        <v>295623.2</v>
      </c>
      <c r="P58" s="29">
        <f t="shared" si="0"/>
        <v>99.974534872513729</v>
      </c>
    </row>
    <row r="59" spans="1:16" ht="46.5" hidden="1" customHeight="1" x14ac:dyDescent="0.2">
      <c r="A59" s="24"/>
      <c r="B59" s="30"/>
      <c r="C59" s="26" t="s">
        <v>20</v>
      </c>
      <c r="D59" s="64" t="s">
        <v>19</v>
      </c>
      <c r="E59" s="83"/>
      <c r="F59" s="83"/>
      <c r="G59" s="83"/>
      <c r="H59" s="83"/>
      <c r="I59" s="83"/>
      <c r="J59" s="84"/>
      <c r="K59" s="84"/>
      <c r="L59" s="84"/>
      <c r="M59" s="84"/>
      <c r="N59" s="28"/>
      <c r="O59" s="28"/>
      <c r="P59" s="29" t="e">
        <f t="shared" si="0"/>
        <v>#DIV/0!</v>
      </c>
    </row>
    <row r="60" spans="1:16" ht="39.75" customHeight="1" x14ac:dyDescent="0.2">
      <c r="A60" s="24"/>
      <c r="B60" s="30" t="s">
        <v>67</v>
      </c>
      <c r="C60" s="26" t="s">
        <v>117</v>
      </c>
      <c r="D60" s="64" t="s">
        <v>18</v>
      </c>
      <c r="E60" s="83"/>
      <c r="F60" s="83"/>
      <c r="G60" s="83"/>
      <c r="H60" s="83"/>
      <c r="I60" s="83"/>
      <c r="J60" s="84"/>
      <c r="K60" s="84"/>
      <c r="L60" s="84"/>
      <c r="M60" s="84"/>
      <c r="N60" s="28">
        <v>1983539.2</v>
      </c>
      <c r="O60" s="28">
        <v>1980825.4</v>
      </c>
      <c r="P60" s="29">
        <f t="shared" si="0"/>
        <v>99.863183949175294</v>
      </c>
    </row>
    <row r="61" spans="1:16" ht="72" customHeight="1" x14ac:dyDescent="0.2">
      <c r="A61" s="24"/>
      <c r="B61" s="30" t="s">
        <v>67</v>
      </c>
      <c r="C61" s="26" t="s">
        <v>116</v>
      </c>
      <c r="D61" s="64" t="s">
        <v>39</v>
      </c>
      <c r="E61" s="31"/>
      <c r="F61" s="31"/>
      <c r="G61" s="31"/>
      <c r="H61" s="31"/>
      <c r="I61" s="31"/>
      <c r="J61" s="32"/>
      <c r="K61" s="32"/>
      <c r="L61" s="32"/>
      <c r="M61" s="32"/>
      <c r="N61" s="28">
        <v>21826</v>
      </c>
      <c r="O61" s="28">
        <v>21456.3</v>
      </c>
      <c r="P61" s="29">
        <f t="shared" si="0"/>
        <v>98.306148630074219</v>
      </c>
    </row>
    <row r="62" spans="1:16" ht="53.25" customHeight="1" x14ac:dyDescent="0.2">
      <c r="A62" s="24"/>
      <c r="B62" s="30" t="s">
        <v>67</v>
      </c>
      <c r="C62" s="26" t="s">
        <v>115</v>
      </c>
      <c r="D62" s="64" t="s">
        <v>69</v>
      </c>
      <c r="E62" s="83"/>
      <c r="F62" s="83"/>
      <c r="G62" s="83"/>
      <c r="H62" s="83"/>
      <c r="I62" s="83"/>
      <c r="J62" s="84"/>
      <c r="K62" s="84"/>
      <c r="L62" s="84"/>
      <c r="M62" s="84"/>
      <c r="N62" s="28">
        <v>17355.900000000001</v>
      </c>
      <c r="O62" s="28">
        <v>17355.900000000001</v>
      </c>
      <c r="P62" s="29">
        <f t="shared" ref="P62:P95" si="1">O62/N62*100</f>
        <v>100</v>
      </c>
    </row>
    <row r="63" spans="1:16" ht="51" x14ac:dyDescent="0.2">
      <c r="A63" s="24"/>
      <c r="B63" s="30" t="s">
        <v>67</v>
      </c>
      <c r="C63" s="26" t="s">
        <v>114</v>
      </c>
      <c r="D63" s="64" t="s">
        <v>223</v>
      </c>
      <c r="E63" s="31"/>
      <c r="F63" s="31"/>
      <c r="G63" s="31"/>
      <c r="H63" s="31"/>
      <c r="I63" s="31"/>
      <c r="J63" s="32"/>
      <c r="K63" s="32"/>
      <c r="L63" s="32"/>
      <c r="M63" s="32"/>
      <c r="N63" s="28">
        <v>2617.4</v>
      </c>
      <c r="O63" s="28">
        <v>2617.4</v>
      </c>
      <c r="P63" s="29">
        <f t="shared" si="1"/>
        <v>100</v>
      </c>
    </row>
    <row r="64" spans="1:16" ht="54.75" customHeight="1" x14ac:dyDescent="0.2">
      <c r="A64" s="24"/>
      <c r="B64" s="30" t="s">
        <v>67</v>
      </c>
      <c r="C64" s="26" t="s">
        <v>113</v>
      </c>
      <c r="D64" s="64" t="s">
        <v>224</v>
      </c>
      <c r="E64" s="31"/>
      <c r="F64" s="31"/>
      <c r="G64" s="31"/>
      <c r="H64" s="31"/>
      <c r="I64" s="31"/>
      <c r="J64" s="32"/>
      <c r="K64" s="32"/>
      <c r="L64" s="32"/>
      <c r="M64" s="32"/>
      <c r="N64" s="28">
        <v>2.1</v>
      </c>
      <c r="O64" s="28">
        <v>2.1</v>
      </c>
      <c r="P64" s="29">
        <f t="shared" si="1"/>
        <v>100</v>
      </c>
    </row>
    <row r="65" spans="1:16" ht="51" customHeight="1" x14ac:dyDescent="0.2">
      <c r="A65" s="24"/>
      <c r="B65" s="30" t="s">
        <v>67</v>
      </c>
      <c r="C65" s="26" t="s">
        <v>112</v>
      </c>
      <c r="D65" s="64" t="s">
        <v>233</v>
      </c>
      <c r="E65" s="31"/>
      <c r="F65" s="31"/>
      <c r="G65" s="31"/>
      <c r="H65" s="31"/>
      <c r="I65" s="31"/>
      <c r="J65" s="32"/>
      <c r="K65" s="32"/>
      <c r="L65" s="32"/>
      <c r="M65" s="32"/>
      <c r="N65" s="28">
        <v>3250.7</v>
      </c>
      <c r="O65" s="28">
        <v>3250.7</v>
      </c>
      <c r="P65" s="29">
        <f t="shared" si="1"/>
        <v>100</v>
      </c>
    </row>
    <row r="66" spans="1:16" s="66" customFormat="1" ht="63" customHeight="1" x14ac:dyDescent="0.2">
      <c r="A66" s="24"/>
      <c r="B66" s="30" t="s">
        <v>67</v>
      </c>
      <c r="C66" s="26" t="s">
        <v>234</v>
      </c>
      <c r="D66" s="64" t="s">
        <v>235</v>
      </c>
      <c r="E66" s="55"/>
      <c r="F66" s="55"/>
      <c r="G66" s="55"/>
      <c r="H66" s="55"/>
      <c r="I66" s="55"/>
      <c r="J66" s="56"/>
      <c r="K66" s="56"/>
      <c r="L66" s="56"/>
      <c r="M66" s="56"/>
      <c r="N66" s="28">
        <v>1597.9</v>
      </c>
      <c r="O66" s="28">
        <v>1597.9</v>
      </c>
      <c r="P66" s="65">
        <f t="shared" si="1"/>
        <v>100</v>
      </c>
    </row>
    <row r="67" spans="1:16" ht="27.75" customHeight="1" x14ac:dyDescent="0.2">
      <c r="A67" s="24"/>
      <c r="B67" s="30" t="s">
        <v>67</v>
      </c>
      <c r="C67" s="26" t="s">
        <v>111</v>
      </c>
      <c r="D67" s="64" t="s">
        <v>21</v>
      </c>
      <c r="E67" s="31"/>
      <c r="F67" s="31"/>
      <c r="G67" s="31"/>
      <c r="H67" s="31"/>
      <c r="I67" s="31"/>
      <c r="J67" s="32"/>
      <c r="K67" s="32"/>
      <c r="L67" s="32"/>
      <c r="M67" s="32"/>
      <c r="N67" s="28">
        <v>6683.3</v>
      </c>
      <c r="O67" s="28">
        <v>6683.3</v>
      </c>
      <c r="P67" s="29">
        <f t="shared" si="1"/>
        <v>100</v>
      </c>
    </row>
    <row r="68" spans="1:16" ht="62.25" customHeight="1" x14ac:dyDescent="0.2">
      <c r="A68" s="24"/>
      <c r="B68" s="30" t="s">
        <v>67</v>
      </c>
      <c r="C68" s="26" t="s">
        <v>110</v>
      </c>
      <c r="D68" s="64" t="s">
        <v>17</v>
      </c>
      <c r="E68" s="83"/>
      <c r="F68" s="83"/>
      <c r="G68" s="83"/>
      <c r="H68" s="83"/>
      <c r="I68" s="83"/>
      <c r="J68" s="84"/>
      <c r="K68" s="84"/>
      <c r="L68" s="84"/>
      <c r="M68" s="84"/>
      <c r="N68" s="28">
        <v>14144.6</v>
      </c>
      <c r="O68" s="28">
        <v>14144.5</v>
      </c>
      <c r="P68" s="29">
        <f t="shared" si="1"/>
        <v>99.999293016416161</v>
      </c>
    </row>
    <row r="69" spans="1:16" ht="67.5" customHeight="1" x14ac:dyDescent="0.2">
      <c r="A69" s="24"/>
      <c r="B69" s="30" t="s">
        <v>67</v>
      </c>
      <c r="C69" s="26" t="s">
        <v>236</v>
      </c>
      <c r="D69" s="64" t="s">
        <v>237</v>
      </c>
      <c r="E69" s="55"/>
      <c r="F69" s="55"/>
      <c r="G69" s="55"/>
      <c r="H69" s="55"/>
      <c r="I69" s="55"/>
      <c r="J69" s="56"/>
      <c r="K69" s="56"/>
      <c r="L69" s="56"/>
      <c r="M69" s="56"/>
      <c r="N69" s="28">
        <v>373.9</v>
      </c>
      <c r="O69" s="28">
        <v>373.9</v>
      </c>
      <c r="P69" s="29">
        <f t="shared" si="1"/>
        <v>100</v>
      </c>
    </row>
    <row r="70" spans="1:16" ht="63.75" customHeight="1" x14ac:dyDescent="0.2">
      <c r="A70" s="24"/>
      <c r="B70" s="30" t="s">
        <v>67</v>
      </c>
      <c r="C70" s="26" t="s">
        <v>146</v>
      </c>
      <c r="D70" s="64" t="s">
        <v>225</v>
      </c>
      <c r="E70" s="31"/>
      <c r="F70" s="31"/>
      <c r="G70" s="31"/>
      <c r="H70" s="31"/>
      <c r="I70" s="31"/>
      <c r="J70" s="32"/>
      <c r="K70" s="32"/>
      <c r="L70" s="32"/>
      <c r="M70" s="32"/>
      <c r="N70" s="28">
        <v>37176.199999999997</v>
      </c>
      <c r="O70" s="28">
        <v>36800.300000000003</v>
      </c>
      <c r="P70" s="29">
        <f t="shared" si="1"/>
        <v>98.988869222782341</v>
      </c>
    </row>
    <row r="71" spans="1:16" ht="24.75" customHeight="1" x14ac:dyDescent="0.2">
      <c r="A71" s="24"/>
      <c r="B71" s="30" t="s">
        <v>67</v>
      </c>
      <c r="C71" s="26" t="s">
        <v>109</v>
      </c>
      <c r="D71" s="64" t="s">
        <v>16</v>
      </c>
      <c r="E71" s="83"/>
      <c r="F71" s="83"/>
      <c r="G71" s="83"/>
      <c r="H71" s="83"/>
      <c r="I71" s="83"/>
      <c r="J71" s="84"/>
      <c r="K71" s="84"/>
      <c r="L71" s="84"/>
      <c r="M71" s="84"/>
      <c r="N71" s="28">
        <v>327382.3</v>
      </c>
      <c r="O71" s="28">
        <v>327183.59999999998</v>
      </c>
      <c r="P71" s="29">
        <f t="shared" si="1"/>
        <v>99.93930643165497</v>
      </c>
    </row>
    <row r="72" spans="1:16" ht="55.5" hidden="1" customHeight="1" x14ac:dyDescent="0.2">
      <c r="A72" s="24"/>
      <c r="B72" s="30"/>
      <c r="C72" s="26" t="s">
        <v>15</v>
      </c>
      <c r="D72" s="64" t="s">
        <v>14</v>
      </c>
      <c r="E72" s="83"/>
      <c r="F72" s="83"/>
      <c r="G72" s="83"/>
      <c r="H72" s="83"/>
      <c r="I72" s="83"/>
      <c r="J72" s="84"/>
      <c r="K72" s="84"/>
      <c r="L72" s="84"/>
      <c r="M72" s="84"/>
      <c r="N72" s="28"/>
      <c r="O72" s="28"/>
      <c r="P72" s="29" t="e">
        <f t="shared" si="1"/>
        <v>#DIV/0!</v>
      </c>
    </row>
    <row r="73" spans="1:16" ht="32.25" customHeight="1" x14ac:dyDescent="0.2">
      <c r="A73" s="24"/>
      <c r="B73" s="30" t="s">
        <v>67</v>
      </c>
      <c r="C73" s="26" t="s">
        <v>147</v>
      </c>
      <c r="D73" s="64" t="s">
        <v>148</v>
      </c>
      <c r="E73" s="31"/>
      <c r="F73" s="31"/>
      <c r="G73" s="31"/>
      <c r="H73" s="31"/>
      <c r="I73" s="31"/>
      <c r="J73" s="32"/>
      <c r="K73" s="32"/>
      <c r="L73" s="32"/>
      <c r="M73" s="32"/>
      <c r="N73" s="28">
        <v>0</v>
      </c>
      <c r="O73" s="28">
        <v>0</v>
      </c>
      <c r="P73" s="29" t="s">
        <v>182</v>
      </c>
    </row>
    <row r="74" spans="1:16" ht="51.75" customHeight="1" x14ac:dyDescent="0.2">
      <c r="A74" s="24"/>
      <c r="B74" s="30" t="s">
        <v>67</v>
      </c>
      <c r="C74" s="26" t="s">
        <v>149</v>
      </c>
      <c r="D74" s="64" t="s">
        <v>150</v>
      </c>
      <c r="E74" s="31"/>
      <c r="F74" s="31"/>
      <c r="G74" s="31"/>
      <c r="H74" s="31"/>
      <c r="I74" s="31"/>
      <c r="J74" s="32"/>
      <c r="K74" s="32"/>
      <c r="L74" s="32"/>
      <c r="M74" s="32"/>
      <c r="N74" s="28">
        <v>0</v>
      </c>
      <c r="O74" s="28">
        <v>0</v>
      </c>
      <c r="P74" s="29" t="s">
        <v>182</v>
      </c>
    </row>
    <row r="75" spans="1:16" ht="41.25" customHeight="1" x14ac:dyDescent="0.2">
      <c r="A75" s="24"/>
      <c r="B75" s="30" t="s">
        <v>67</v>
      </c>
      <c r="C75" s="26" t="s">
        <v>108</v>
      </c>
      <c r="D75" s="64" t="s">
        <v>13</v>
      </c>
      <c r="E75" s="83"/>
      <c r="F75" s="83"/>
      <c r="G75" s="83"/>
      <c r="H75" s="83"/>
      <c r="I75" s="83"/>
      <c r="J75" s="84"/>
      <c r="K75" s="84"/>
      <c r="L75" s="84"/>
      <c r="M75" s="84"/>
      <c r="N75" s="40">
        <v>-30026.400000000001</v>
      </c>
      <c r="O75" s="40">
        <v>-30026.400000000001</v>
      </c>
      <c r="P75" s="29">
        <f t="shared" si="1"/>
        <v>100</v>
      </c>
    </row>
    <row r="76" spans="1:16" ht="18" customHeight="1" x14ac:dyDescent="0.25">
      <c r="A76" s="24"/>
      <c r="B76" s="34" t="s">
        <v>71</v>
      </c>
      <c r="C76" s="35"/>
      <c r="D76" s="36" t="s">
        <v>209</v>
      </c>
      <c r="E76" s="85"/>
      <c r="F76" s="85"/>
      <c r="G76" s="85"/>
      <c r="H76" s="85"/>
      <c r="I76" s="85"/>
      <c r="J76" s="86"/>
      <c r="K76" s="86"/>
      <c r="L76" s="86"/>
      <c r="M76" s="86"/>
      <c r="N76" s="37">
        <f>N77</f>
        <v>0</v>
      </c>
      <c r="O76" s="37">
        <f>O77</f>
        <v>1.3</v>
      </c>
      <c r="P76" s="29" t="s">
        <v>182</v>
      </c>
    </row>
    <row r="77" spans="1:16" ht="51" customHeight="1" x14ac:dyDescent="0.2">
      <c r="A77" s="24"/>
      <c r="B77" s="30" t="s">
        <v>71</v>
      </c>
      <c r="C77" s="26" t="s">
        <v>131</v>
      </c>
      <c r="D77" s="33" t="s">
        <v>134</v>
      </c>
      <c r="E77" s="83"/>
      <c r="F77" s="83"/>
      <c r="G77" s="83"/>
      <c r="H77" s="83"/>
      <c r="I77" s="83"/>
      <c r="J77" s="84"/>
      <c r="K77" s="84"/>
      <c r="L77" s="84"/>
      <c r="M77" s="84"/>
      <c r="N77" s="28">
        <v>0</v>
      </c>
      <c r="O77" s="28">
        <v>1.3</v>
      </c>
      <c r="P77" s="29" t="s">
        <v>182</v>
      </c>
    </row>
    <row r="78" spans="1:16" ht="31.5" customHeight="1" x14ac:dyDescent="0.25">
      <c r="A78" s="24"/>
      <c r="B78" s="34" t="s">
        <v>72</v>
      </c>
      <c r="C78" s="35"/>
      <c r="D78" s="36" t="s">
        <v>186</v>
      </c>
      <c r="E78" s="85"/>
      <c r="F78" s="85"/>
      <c r="G78" s="85"/>
      <c r="H78" s="85"/>
      <c r="I78" s="85"/>
      <c r="J78" s="86"/>
      <c r="K78" s="86"/>
      <c r="L78" s="86"/>
      <c r="M78" s="86"/>
      <c r="N78" s="37">
        <f>N79</f>
        <v>0</v>
      </c>
      <c r="O78" s="37">
        <f>O79</f>
        <v>0</v>
      </c>
      <c r="P78" s="29" t="s">
        <v>182</v>
      </c>
    </row>
    <row r="79" spans="1:16" ht="54" customHeight="1" x14ac:dyDescent="0.2">
      <c r="A79" s="24"/>
      <c r="B79" s="30" t="s">
        <v>72</v>
      </c>
      <c r="C79" s="26" t="s">
        <v>131</v>
      </c>
      <c r="D79" s="33" t="s">
        <v>134</v>
      </c>
      <c r="E79" s="83"/>
      <c r="F79" s="83"/>
      <c r="G79" s="83"/>
      <c r="H79" s="83"/>
      <c r="I79" s="83"/>
      <c r="J79" s="84"/>
      <c r="K79" s="84"/>
      <c r="L79" s="84"/>
      <c r="M79" s="84"/>
      <c r="N79" s="28">
        <v>0</v>
      </c>
      <c r="O79" s="28">
        <v>0</v>
      </c>
      <c r="P79" s="29" t="s">
        <v>182</v>
      </c>
    </row>
    <row r="80" spans="1:16" ht="39" hidden="1" customHeight="1" x14ac:dyDescent="0.2">
      <c r="A80" s="24"/>
      <c r="B80" s="30"/>
      <c r="C80" s="26" t="s">
        <v>36</v>
      </c>
      <c r="D80" s="59" t="s">
        <v>1</v>
      </c>
      <c r="E80" s="31"/>
      <c r="F80" s="31"/>
      <c r="G80" s="31"/>
      <c r="H80" s="31"/>
      <c r="I80" s="31"/>
      <c r="J80" s="32"/>
      <c r="K80" s="32"/>
      <c r="L80" s="32"/>
      <c r="M80" s="32"/>
      <c r="N80" s="28"/>
      <c r="O80" s="28"/>
      <c r="P80" s="29" t="e">
        <f t="shared" si="1"/>
        <v>#DIV/0!</v>
      </c>
    </row>
    <row r="81" spans="1:16" ht="21.75" customHeight="1" x14ac:dyDescent="0.2">
      <c r="A81" s="24"/>
      <c r="B81" s="34" t="s">
        <v>73</v>
      </c>
      <c r="C81" s="35"/>
      <c r="D81" s="36" t="s">
        <v>187</v>
      </c>
      <c r="E81" s="89"/>
      <c r="F81" s="89"/>
      <c r="G81" s="89"/>
      <c r="H81" s="89"/>
      <c r="I81" s="89"/>
      <c r="J81" s="88"/>
      <c r="K81" s="88"/>
      <c r="L81" s="88"/>
      <c r="M81" s="88"/>
      <c r="N81" s="37">
        <f>N82</f>
        <v>0</v>
      </c>
      <c r="O81" s="37">
        <f>O82</f>
        <v>0</v>
      </c>
      <c r="P81" s="29" t="s">
        <v>182</v>
      </c>
    </row>
    <row r="82" spans="1:16" ht="51" customHeight="1" x14ac:dyDescent="0.2">
      <c r="A82" s="24"/>
      <c r="B82" s="30" t="s">
        <v>73</v>
      </c>
      <c r="C82" s="26" t="s">
        <v>131</v>
      </c>
      <c r="D82" s="33" t="s">
        <v>12</v>
      </c>
      <c r="E82" s="83"/>
      <c r="F82" s="83"/>
      <c r="G82" s="83"/>
      <c r="H82" s="83"/>
      <c r="I82" s="83"/>
      <c r="J82" s="84"/>
      <c r="K82" s="84"/>
      <c r="L82" s="84"/>
      <c r="M82" s="84"/>
      <c r="N82" s="28">
        <v>0</v>
      </c>
      <c r="O82" s="28">
        <v>0</v>
      </c>
      <c r="P82" s="29" t="s">
        <v>182</v>
      </c>
    </row>
    <row r="83" spans="1:16" ht="40.5" customHeight="1" x14ac:dyDescent="0.2">
      <c r="A83" s="24"/>
      <c r="B83" s="34" t="s">
        <v>74</v>
      </c>
      <c r="C83" s="35"/>
      <c r="D83" s="36" t="s">
        <v>75</v>
      </c>
      <c r="E83" s="89"/>
      <c r="F83" s="89"/>
      <c r="G83" s="89"/>
      <c r="H83" s="89"/>
      <c r="I83" s="89"/>
      <c r="J83" s="88"/>
      <c r="K83" s="88"/>
      <c r="L83" s="88"/>
      <c r="M83" s="88"/>
      <c r="N83" s="37">
        <f>N84+N85+N86</f>
        <v>67</v>
      </c>
      <c r="O83" s="37">
        <f>O84+O85+O86</f>
        <v>45.3</v>
      </c>
      <c r="P83" s="38">
        <f t="shared" si="1"/>
        <v>67.611940298507449</v>
      </c>
    </row>
    <row r="84" spans="1:16" ht="91.5" customHeight="1" x14ac:dyDescent="0.2">
      <c r="A84" s="24"/>
      <c r="B84" s="30" t="s">
        <v>74</v>
      </c>
      <c r="C84" s="26" t="s">
        <v>151</v>
      </c>
      <c r="D84" s="33" t="s">
        <v>152</v>
      </c>
      <c r="E84" s="83"/>
      <c r="F84" s="83"/>
      <c r="G84" s="83"/>
      <c r="H84" s="83"/>
      <c r="I84" s="83"/>
      <c r="J84" s="84"/>
      <c r="K84" s="84"/>
      <c r="L84" s="84"/>
      <c r="M84" s="84"/>
      <c r="N84" s="28">
        <v>28.3</v>
      </c>
      <c r="O84" s="28">
        <v>29.8</v>
      </c>
      <c r="P84" s="29">
        <f t="shared" si="1"/>
        <v>105.30035335689045</v>
      </c>
    </row>
    <row r="85" spans="1:16" ht="90.75" customHeight="1" x14ac:dyDescent="0.2">
      <c r="A85" s="24"/>
      <c r="B85" s="30" t="s">
        <v>74</v>
      </c>
      <c r="C85" s="26" t="s">
        <v>153</v>
      </c>
      <c r="D85" s="33" t="s">
        <v>154</v>
      </c>
      <c r="E85" s="31"/>
      <c r="F85" s="31"/>
      <c r="G85" s="31"/>
      <c r="H85" s="31"/>
      <c r="I85" s="31"/>
      <c r="J85" s="32"/>
      <c r="K85" s="32"/>
      <c r="L85" s="32"/>
      <c r="M85" s="32"/>
      <c r="N85" s="28">
        <v>38.700000000000003</v>
      </c>
      <c r="O85" s="28">
        <v>15.5</v>
      </c>
      <c r="P85" s="29">
        <f t="shared" si="1"/>
        <v>40.051679586563303</v>
      </c>
    </row>
    <row r="86" spans="1:16" ht="56.25" hidden="1" customHeight="1" x14ac:dyDescent="0.2">
      <c r="A86" s="24"/>
      <c r="B86" s="30" t="s">
        <v>74</v>
      </c>
      <c r="C86" s="26" t="s">
        <v>131</v>
      </c>
      <c r="D86" s="33" t="s">
        <v>134</v>
      </c>
      <c r="E86" s="31"/>
      <c r="F86" s="31"/>
      <c r="G86" s="31"/>
      <c r="H86" s="31"/>
      <c r="I86" s="31"/>
      <c r="J86" s="32"/>
      <c r="K86" s="32"/>
      <c r="L86" s="32"/>
      <c r="M86" s="32"/>
      <c r="N86" s="28">
        <v>0</v>
      </c>
      <c r="O86" s="28">
        <v>0</v>
      </c>
      <c r="P86" s="29" t="e">
        <f t="shared" si="1"/>
        <v>#DIV/0!</v>
      </c>
    </row>
    <row r="87" spans="1:16" ht="42" customHeight="1" x14ac:dyDescent="0.2">
      <c r="A87" s="24"/>
      <c r="B87" s="34" t="s">
        <v>76</v>
      </c>
      <c r="C87" s="35"/>
      <c r="D87" s="36" t="s">
        <v>188</v>
      </c>
      <c r="E87" s="89"/>
      <c r="F87" s="89"/>
      <c r="G87" s="89"/>
      <c r="H87" s="89"/>
      <c r="I87" s="89"/>
      <c r="J87" s="88"/>
      <c r="K87" s="88"/>
      <c r="L87" s="88"/>
      <c r="M87" s="88"/>
      <c r="N87" s="37">
        <f>N88</f>
        <v>0</v>
      </c>
      <c r="O87" s="37">
        <f>O88</f>
        <v>0</v>
      </c>
      <c r="P87" s="29" t="s">
        <v>182</v>
      </c>
    </row>
    <row r="88" spans="1:16" ht="56.25" customHeight="1" x14ac:dyDescent="0.2">
      <c r="A88" s="24"/>
      <c r="B88" s="30" t="s">
        <v>76</v>
      </c>
      <c r="C88" s="26" t="s">
        <v>131</v>
      </c>
      <c r="D88" s="33" t="s">
        <v>134</v>
      </c>
      <c r="E88" s="83"/>
      <c r="F88" s="83"/>
      <c r="G88" s="83"/>
      <c r="H88" s="83"/>
      <c r="I88" s="83"/>
      <c r="J88" s="84"/>
      <c r="K88" s="84"/>
      <c r="L88" s="84"/>
      <c r="M88" s="84"/>
      <c r="N88" s="28">
        <v>0</v>
      </c>
      <c r="O88" s="28">
        <v>0</v>
      </c>
      <c r="P88" s="29" t="s">
        <v>182</v>
      </c>
    </row>
    <row r="89" spans="1:16" ht="22.5" customHeight="1" x14ac:dyDescent="0.25">
      <c r="A89" s="24"/>
      <c r="B89" s="34" t="s">
        <v>77</v>
      </c>
      <c r="C89" s="35"/>
      <c r="D89" s="36" t="s">
        <v>189</v>
      </c>
      <c r="E89" s="85"/>
      <c r="F89" s="85"/>
      <c r="G89" s="85"/>
      <c r="H89" s="85"/>
      <c r="I89" s="85"/>
      <c r="J89" s="86"/>
      <c r="K89" s="86"/>
      <c r="L89" s="86"/>
      <c r="M89" s="86"/>
      <c r="N89" s="37">
        <f>SUM(N90:N109)</f>
        <v>388154.4</v>
      </c>
      <c r="O89" s="37">
        <f>SUM(O90:O109)</f>
        <v>387069.9</v>
      </c>
      <c r="P89" s="38">
        <f t="shared" si="1"/>
        <v>99.720600874291264</v>
      </c>
    </row>
    <row r="90" spans="1:16" ht="62.25" customHeight="1" x14ac:dyDescent="0.2">
      <c r="A90" s="24"/>
      <c r="B90" s="30" t="s">
        <v>77</v>
      </c>
      <c r="C90" s="26" t="s">
        <v>78</v>
      </c>
      <c r="D90" s="33" t="s">
        <v>11</v>
      </c>
      <c r="E90" s="83"/>
      <c r="F90" s="83"/>
      <c r="G90" s="83"/>
      <c r="H90" s="83"/>
      <c r="I90" s="83"/>
      <c r="J90" s="84"/>
      <c r="K90" s="84"/>
      <c r="L90" s="84"/>
      <c r="M90" s="84"/>
      <c r="N90" s="28">
        <v>322494.8</v>
      </c>
      <c r="O90" s="28">
        <v>320378.40000000002</v>
      </c>
      <c r="P90" s="29">
        <f t="shared" si="1"/>
        <v>99.343741356449783</v>
      </c>
    </row>
    <row r="91" spans="1:16" ht="94.5" customHeight="1" x14ac:dyDescent="0.2">
      <c r="A91" s="24"/>
      <c r="B91" s="30" t="s">
        <v>77</v>
      </c>
      <c r="C91" s="26" t="s">
        <v>79</v>
      </c>
      <c r="D91" s="33" t="s">
        <v>10</v>
      </c>
      <c r="E91" s="83"/>
      <c r="F91" s="83"/>
      <c r="G91" s="83"/>
      <c r="H91" s="83"/>
      <c r="I91" s="83"/>
      <c r="J91" s="84"/>
      <c r="K91" s="84"/>
      <c r="L91" s="84"/>
      <c r="M91" s="84"/>
      <c r="N91" s="28">
        <v>300.39999999999998</v>
      </c>
      <c r="O91" s="28">
        <v>221.5</v>
      </c>
      <c r="P91" s="29">
        <f t="shared" si="1"/>
        <v>73.73501997336885</v>
      </c>
    </row>
    <row r="92" spans="1:16" ht="38.25" customHeight="1" x14ac:dyDescent="0.2">
      <c r="A92" s="24"/>
      <c r="B92" s="30" t="s">
        <v>77</v>
      </c>
      <c r="C92" s="26" t="s">
        <v>80</v>
      </c>
      <c r="D92" s="33" t="s">
        <v>9</v>
      </c>
      <c r="E92" s="83"/>
      <c r="F92" s="83"/>
      <c r="G92" s="83"/>
      <c r="H92" s="83"/>
      <c r="I92" s="83"/>
      <c r="J92" s="84"/>
      <c r="K92" s="84"/>
      <c r="L92" s="84"/>
      <c r="M92" s="84"/>
      <c r="N92" s="28">
        <v>1340.1</v>
      </c>
      <c r="O92" s="28">
        <v>1370.7</v>
      </c>
      <c r="P92" s="29">
        <f t="shared" si="1"/>
        <v>102.2834116856951</v>
      </c>
    </row>
    <row r="93" spans="1:16" ht="78" customHeight="1" x14ac:dyDescent="0.2">
      <c r="A93" s="24"/>
      <c r="B93" s="30" t="s">
        <v>77</v>
      </c>
      <c r="C93" s="26" t="s">
        <v>81</v>
      </c>
      <c r="D93" s="33" t="s">
        <v>253</v>
      </c>
      <c r="E93" s="83"/>
      <c r="F93" s="83"/>
      <c r="G93" s="83"/>
      <c r="H93" s="83"/>
      <c r="I93" s="83"/>
      <c r="J93" s="84"/>
      <c r="K93" s="84"/>
      <c r="L93" s="84"/>
      <c r="M93" s="84"/>
      <c r="N93" s="28">
        <v>502</v>
      </c>
      <c r="O93" s="28">
        <v>1171.9000000000001</v>
      </c>
      <c r="P93" s="29">
        <f t="shared" si="1"/>
        <v>233.44621513944224</v>
      </c>
    </row>
    <row r="94" spans="1:16" ht="93" customHeight="1" x14ac:dyDescent="0.2">
      <c r="A94" s="24"/>
      <c r="B94" s="30" t="s">
        <v>77</v>
      </c>
      <c r="C94" s="26" t="s">
        <v>239</v>
      </c>
      <c r="D94" s="33" t="s">
        <v>240</v>
      </c>
      <c r="E94" s="31"/>
      <c r="F94" s="31"/>
      <c r="G94" s="31"/>
      <c r="H94" s="31"/>
      <c r="I94" s="31"/>
      <c r="J94" s="32"/>
      <c r="K94" s="32"/>
      <c r="L94" s="32"/>
      <c r="M94" s="32"/>
      <c r="N94" s="28">
        <v>1700</v>
      </c>
      <c r="O94" s="28">
        <v>2053.6</v>
      </c>
      <c r="P94" s="29">
        <f t="shared" si="1"/>
        <v>120.8</v>
      </c>
    </row>
    <row r="95" spans="1:16" ht="27.75" customHeight="1" x14ac:dyDescent="0.2">
      <c r="A95" s="24"/>
      <c r="B95" s="30" t="s">
        <v>77</v>
      </c>
      <c r="C95" s="26" t="s">
        <v>82</v>
      </c>
      <c r="D95" s="33" t="s">
        <v>8</v>
      </c>
      <c r="E95" s="83"/>
      <c r="F95" s="83"/>
      <c r="G95" s="83"/>
      <c r="H95" s="83"/>
      <c r="I95" s="83"/>
      <c r="J95" s="84"/>
      <c r="K95" s="84"/>
      <c r="L95" s="84"/>
      <c r="M95" s="84"/>
      <c r="N95" s="28">
        <v>28030.5</v>
      </c>
      <c r="O95" s="28">
        <v>27588.6</v>
      </c>
      <c r="P95" s="29">
        <f t="shared" si="1"/>
        <v>98.423502969979126</v>
      </c>
    </row>
    <row r="96" spans="1:16" ht="39" customHeight="1" x14ac:dyDescent="0.2">
      <c r="A96" s="24"/>
      <c r="B96" s="30" t="s">
        <v>77</v>
      </c>
      <c r="C96" s="26" t="s">
        <v>126</v>
      </c>
      <c r="D96" s="33" t="s">
        <v>226</v>
      </c>
      <c r="E96" s="31"/>
      <c r="F96" s="31"/>
      <c r="G96" s="31"/>
      <c r="H96" s="31"/>
      <c r="I96" s="31"/>
      <c r="J96" s="32"/>
      <c r="K96" s="32"/>
      <c r="L96" s="32"/>
      <c r="M96" s="32"/>
      <c r="N96" s="28">
        <v>0</v>
      </c>
      <c r="O96" s="80">
        <v>-0.9</v>
      </c>
      <c r="P96" s="29" t="s">
        <v>182</v>
      </c>
    </row>
    <row r="97" spans="1:16" ht="52.5" customHeight="1" x14ac:dyDescent="0.2">
      <c r="A97" s="24"/>
      <c r="B97" s="30" t="s">
        <v>77</v>
      </c>
      <c r="C97" s="26" t="s">
        <v>83</v>
      </c>
      <c r="D97" s="33" t="s">
        <v>254</v>
      </c>
      <c r="E97" s="83"/>
      <c r="F97" s="83"/>
      <c r="G97" s="83"/>
      <c r="H97" s="83"/>
      <c r="I97" s="83"/>
      <c r="J97" s="84"/>
      <c r="K97" s="84"/>
      <c r="L97" s="84"/>
      <c r="M97" s="84"/>
      <c r="N97" s="28">
        <v>20450</v>
      </c>
      <c r="O97" s="28">
        <v>20998.3</v>
      </c>
      <c r="P97" s="29">
        <f t="shared" ref="P97:P129" si="2">O97/N97*100</f>
        <v>102.68117359413202</v>
      </c>
    </row>
    <row r="98" spans="1:16" ht="42" hidden="1" customHeight="1" x14ac:dyDescent="0.2">
      <c r="A98" s="24"/>
      <c r="B98" s="30" t="s">
        <v>77</v>
      </c>
      <c r="C98" s="26" t="s">
        <v>84</v>
      </c>
      <c r="D98" s="33" t="s">
        <v>37</v>
      </c>
      <c r="E98" s="31"/>
      <c r="F98" s="31"/>
      <c r="G98" s="31"/>
      <c r="H98" s="31"/>
      <c r="I98" s="31"/>
      <c r="J98" s="32"/>
      <c r="K98" s="32"/>
      <c r="L98" s="32"/>
      <c r="M98" s="32"/>
      <c r="N98" s="28"/>
      <c r="O98" s="28"/>
      <c r="P98" s="29" t="e">
        <f t="shared" si="2"/>
        <v>#DIV/0!</v>
      </c>
    </row>
    <row r="99" spans="1:16" ht="28.5" hidden="1" customHeight="1" x14ac:dyDescent="0.2">
      <c r="A99" s="24"/>
      <c r="B99" s="30" t="s">
        <v>77</v>
      </c>
      <c r="C99" s="26" t="s">
        <v>85</v>
      </c>
      <c r="D99" s="33" t="s">
        <v>7</v>
      </c>
      <c r="E99" s="83"/>
      <c r="F99" s="83"/>
      <c r="G99" s="83"/>
      <c r="H99" s="83"/>
      <c r="I99" s="83"/>
      <c r="J99" s="84"/>
      <c r="K99" s="84"/>
      <c r="L99" s="84"/>
      <c r="M99" s="84"/>
      <c r="N99" s="28">
        <v>0</v>
      </c>
      <c r="O99" s="28">
        <v>0</v>
      </c>
      <c r="P99" s="29" t="s">
        <v>182</v>
      </c>
    </row>
    <row r="100" spans="1:16" ht="28.5" customHeight="1" x14ac:dyDescent="0.2">
      <c r="A100" s="24"/>
      <c r="B100" s="30" t="s">
        <v>77</v>
      </c>
      <c r="C100" s="26" t="s">
        <v>86</v>
      </c>
      <c r="D100" s="33" t="s">
        <v>6</v>
      </c>
      <c r="E100" s="83"/>
      <c r="F100" s="83"/>
      <c r="G100" s="83"/>
      <c r="H100" s="83"/>
      <c r="I100" s="83"/>
      <c r="J100" s="84"/>
      <c r="K100" s="84"/>
      <c r="L100" s="84"/>
      <c r="M100" s="84"/>
      <c r="N100" s="28">
        <v>210.7</v>
      </c>
      <c r="O100" s="28">
        <v>212.5</v>
      </c>
      <c r="P100" s="29">
        <f t="shared" si="2"/>
        <v>100.85429520645468</v>
      </c>
    </row>
    <row r="101" spans="1:16" ht="15" customHeight="1" x14ac:dyDescent="0.2">
      <c r="A101" s="24"/>
      <c r="B101" s="30" t="s">
        <v>77</v>
      </c>
      <c r="C101" s="26" t="s">
        <v>87</v>
      </c>
      <c r="D101" s="33" t="s">
        <v>5</v>
      </c>
      <c r="E101" s="83"/>
      <c r="F101" s="83"/>
      <c r="G101" s="83"/>
      <c r="H101" s="83"/>
      <c r="I101" s="83"/>
      <c r="J101" s="84"/>
      <c r="K101" s="84"/>
      <c r="L101" s="84"/>
      <c r="M101" s="84"/>
      <c r="N101" s="28">
        <v>35</v>
      </c>
      <c r="O101" s="28">
        <v>73</v>
      </c>
      <c r="P101" s="29">
        <f t="shared" si="2"/>
        <v>208.57142857142858</v>
      </c>
    </row>
    <row r="102" spans="1:16" ht="40.5" customHeight="1" x14ac:dyDescent="0.2">
      <c r="A102" s="24"/>
      <c r="B102" s="30" t="s">
        <v>77</v>
      </c>
      <c r="C102" s="26" t="s">
        <v>88</v>
      </c>
      <c r="D102" s="33" t="s">
        <v>4</v>
      </c>
      <c r="E102" s="83"/>
      <c r="F102" s="83"/>
      <c r="G102" s="83"/>
      <c r="H102" s="83"/>
      <c r="I102" s="83"/>
      <c r="J102" s="84"/>
      <c r="K102" s="84"/>
      <c r="L102" s="84"/>
      <c r="M102" s="84"/>
      <c r="N102" s="28">
        <v>4050</v>
      </c>
      <c r="O102" s="28">
        <v>4281.3999999999996</v>
      </c>
      <c r="P102" s="29">
        <f t="shared" si="2"/>
        <v>105.71358024691358</v>
      </c>
    </row>
    <row r="103" spans="1:16" ht="40.5" hidden="1" customHeight="1" x14ac:dyDescent="0.2">
      <c r="A103" s="24"/>
      <c r="B103" s="30" t="s">
        <v>77</v>
      </c>
      <c r="C103" s="26" t="s">
        <v>155</v>
      </c>
      <c r="D103" s="33" t="s">
        <v>156</v>
      </c>
      <c r="E103" s="31"/>
      <c r="F103" s="31"/>
      <c r="G103" s="31"/>
      <c r="H103" s="31"/>
      <c r="I103" s="31"/>
      <c r="J103" s="32"/>
      <c r="K103" s="32"/>
      <c r="L103" s="32"/>
      <c r="M103" s="32"/>
      <c r="N103" s="28">
        <v>0</v>
      </c>
      <c r="O103" s="28">
        <v>0</v>
      </c>
      <c r="P103" s="29" t="s">
        <v>182</v>
      </c>
    </row>
    <row r="104" spans="1:16" ht="23.25" customHeight="1" x14ac:dyDescent="0.2">
      <c r="A104" s="24"/>
      <c r="B104" s="30" t="s">
        <v>77</v>
      </c>
      <c r="C104" s="26" t="s">
        <v>157</v>
      </c>
      <c r="D104" s="33" t="s">
        <v>202</v>
      </c>
      <c r="E104" s="31"/>
      <c r="F104" s="31"/>
      <c r="G104" s="31"/>
      <c r="H104" s="31"/>
      <c r="I104" s="31"/>
      <c r="J104" s="32"/>
      <c r="K104" s="32"/>
      <c r="L104" s="32"/>
      <c r="M104" s="32"/>
      <c r="N104" s="28">
        <v>1045.2</v>
      </c>
      <c r="O104" s="28">
        <v>536.70000000000005</v>
      </c>
      <c r="P104" s="29">
        <f t="shared" si="2"/>
        <v>51.349024110218146</v>
      </c>
    </row>
    <row r="105" spans="1:16" ht="25.5" customHeight="1" x14ac:dyDescent="0.2">
      <c r="A105" s="24"/>
      <c r="B105" s="30" t="s">
        <v>77</v>
      </c>
      <c r="C105" s="26" t="s">
        <v>158</v>
      </c>
      <c r="D105" s="33" t="s">
        <v>203</v>
      </c>
      <c r="E105" s="31"/>
      <c r="F105" s="31"/>
      <c r="G105" s="31"/>
      <c r="H105" s="31"/>
      <c r="I105" s="31"/>
      <c r="J105" s="32"/>
      <c r="K105" s="32"/>
      <c r="L105" s="32"/>
      <c r="M105" s="32"/>
      <c r="N105" s="28">
        <v>3296.4</v>
      </c>
      <c r="O105" s="28">
        <v>3399.5</v>
      </c>
      <c r="P105" s="29">
        <f t="shared" si="2"/>
        <v>103.12765441087247</v>
      </c>
    </row>
    <row r="106" spans="1:16" ht="45" customHeight="1" x14ac:dyDescent="0.2">
      <c r="A106" s="24"/>
      <c r="B106" s="30" t="s">
        <v>77</v>
      </c>
      <c r="C106" s="26" t="s">
        <v>89</v>
      </c>
      <c r="D106" s="33" t="s">
        <v>40</v>
      </c>
      <c r="E106" s="83"/>
      <c r="F106" s="83"/>
      <c r="G106" s="83"/>
      <c r="H106" s="83"/>
      <c r="I106" s="83"/>
      <c r="J106" s="84"/>
      <c r="K106" s="84"/>
      <c r="L106" s="84"/>
      <c r="M106" s="84"/>
      <c r="N106" s="28">
        <v>27.5</v>
      </c>
      <c r="O106" s="28">
        <v>27.5</v>
      </c>
      <c r="P106" s="29">
        <f t="shared" si="2"/>
        <v>100</v>
      </c>
    </row>
    <row r="107" spans="1:16" ht="39.75" customHeight="1" x14ac:dyDescent="0.2">
      <c r="A107" s="24"/>
      <c r="B107" s="30" t="s">
        <v>77</v>
      </c>
      <c r="C107" s="26" t="s">
        <v>90</v>
      </c>
      <c r="D107" s="33" t="s">
        <v>3</v>
      </c>
      <c r="E107" s="83"/>
      <c r="F107" s="83"/>
      <c r="G107" s="83"/>
      <c r="H107" s="83"/>
      <c r="I107" s="83"/>
      <c r="J107" s="84"/>
      <c r="K107" s="84"/>
      <c r="L107" s="84"/>
      <c r="M107" s="84"/>
      <c r="N107" s="28">
        <v>4624</v>
      </c>
      <c r="O107" s="28">
        <v>4709.3999999999996</v>
      </c>
      <c r="P107" s="29">
        <f t="shared" si="2"/>
        <v>101.84688581314877</v>
      </c>
    </row>
    <row r="108" spans="1:16" ht="62.25" hidden="1" customHeight="1" x14ac:dyDescent="0.2">
      <c r="A108" s="24"/>
      <c r="B108" s="30" t="s">
        <v>77</v>
      </c>
      <c r="C108" s="26" t="s">
        <v>131</v>
      </c>
      <c r="D108" s="33" t="s">
        <v>134</v>
      </c>
      <c r="E108" s="83"/>
      <c r="F108" s="83"/>
      <c r="G108" s="83"/>
      <c r="H108" s="83"/>
      <c r="I108" s="83"/>
      <c r="J108" s="84"/>
      <c r="K108" s="84"/>
      <c r="L108" s="84"/>
      <c r="M108" s="84"/>
      <c r="N108" s="28">
        <v>0</v>
      </c>
      <c r="O108" s="28">
        <v>0</v>
      </c>
      <c r="P108" s="29" t="s">
        <v>182</v>
      </c>
    </row>
    <row r="109" spans="1:16" ht="66" customHeight="1" x14ac:dyDescent="0.2">
      <c r="A109" s="24"/>
      <c r="B109" s="30" t="s">
        <v>77</v>
      </c>
      <c r="C109" s="26" t="s">
        <v>159</v>
      </c>
      <c r="D109" s="33" t="s">
        <v>160</v>
      </c>
      <c r="E109" s="83"/>
      <c r="F109" s="83"/>
      <c r="G109" s="83"/>
      <c r="H109" s="83"/>
      <c r="I109" s="83"/>
      <c r="J109" s="84"/>
      <c r="K109" s="84"/>
      <c r="L109" s="84"/>
      <c r="M109" s="84"/>
      <c r="N109" s="28">
        <v>47.8</v>
      </c>
      <c r="O109" s="28">
        <v>47.8</v>
      </c>
      <c r="P109" s="29">
        <f t="shared" si="2"/>
        <v>100</v>
      </c>
    </row>
    <row r="110" spans="1:16" ht="50.25" hidden="1" customHeight="1" x14ac:dyDescent="0.2">
      <c r="A110" s="24"/>
      <c r="B110" s="30" t="s">
        <v>77</v>
      </c>
      <c r="C110" s="26" t="s">
        <v>91</v>
      </c>
      <c r="D110" s="59" t="s">
        <v>38</v>
      </c>
      <c r="E110" s="31"/>
      <c r="F110" s="31"/>
      <c r="G110" s="31"/>
      <c r="H110" s="31"/>
      <c r="I110" s="31"/>
      <c r="J110" s="32"/>
      <c r="K110" s="32"/>
      <c r="L110" s="32"/>
      <c r="M110" s="32"/>
      <c r="N110" s="28"/>
      <c r="O110" s="28"/>
      <c r="P110" s="29" t="e">
        <f t="shared" si="2"/>
        <v>#DIV/0!</v>
      </c>
    </row>
    <row r="111" spans="1:16" ht="19.5" customHeight="1" x14ac:dyDescent="0.25">
      <c r="A111" s="24"/>
      <c r="B111" s="30" t="s">
        <v>92</v>
      </c>
      <c r="C111" s="35"/>
      <c r="D111" s="36" t="s">
        <v>190</v>
      </c>
      <c r="E111" s="85"/>
      <c r="F111" s="85"/>
      <c r="G111" s="85"/>
      <c r="H111" s="85"/>
      <c r="I111" s="85"/>
      <c r="J111" s="86"/>
      <c r="K111" s="86"/>
      <c r="L111" s="86"/>
      <c r="M111" s="86"/>
      <c r="N111" s="37">
        <f>SUM(N112:N112)</f>
        <v>0</v>
      </c>
      <c r="O111" s="37">
        <f>SUM(O112:O112)</f>
        <v>-0.7</v>
      </c>
      <c r="P111" s="29" t="s">
        <v>182</v>
      </c>
    </row>
    <row r="112" spans="1:16" ht="54.75" customHeight="1" x14ac:dyDescent="0.25">
      <c r="A112" s="24"/>
      <c r="B112" s="30" t="s">
        <v>92</v>
      </c>
      <c r="C112" s="26" t="s">
        <v>131</v>
      </c>
      <c r="D112" s="33" t="s">
        <v>134</v>
      </c>
      <c r="E112" s="41"/>
      <c r="F112" s="41"/>
      <c r="G112" s="41"/>
      <c r="H112" s="41"/>
      <c r="I112" s="41"/>
      <c r="J112" s="42"/>
      <c r="K112" s="42"/>
      <c r="L112" s="42"/>
      <c r="M112" s="42"/>
      <c r="N112" s="28">
        <v>0</v>
      </c>
      <c r="O112" s="28">
        <v>-0.7</v>
      </c>
      <c r="P112" s="29" t="s">
        <v>182</v>
      </c>
    </row>
    <row r="113" spans="1:18" ht="26.25" customHeight="1" x14ac:dyDescent="0.25">
      <c r="A113" s="24"/>
      <c r="B113" s="30" t="s">
        <v>242</v>
      </c>
      <c r="C113" s="26"/>
      <c r="D113" s="72" t="s">
        <v>241</v>
      </c>
      <c r="E113" s="57"/>
      <c r="F113" s="57"/>
      <c r="G113" s="57"/>
      <c r="H113" s="57"/>
      <c r="I113" s="57"/>
      <c r="J113" s="58"/>
      <c r="K113" s="58"/>
      <c r="L113" s="58"/>
      <c r="M113" s="58"/>
      <c r="N113" s="37">
        <f>N114</f>
        <v>50</v>
      </c>
      <c r="O113" s="37">
        <f>O114</f>
        <v>50</v>
      </c>
      <c r="P113" s="29">
        <f t="shared" si="2"/>
        <v>100</v>
      </c>
    </row>
    <row r="114" spans="1:18" ht="54.75" customHeight="1" x14ac:dyDescent="0.25">
      <c r="A114" s="24"/>
      <c r="B114" s="30" t="s">
        <v>242</v>
      </c>
      <c r="C114" s="26" t="s">
        <v>195</v>
      </c>
      <c r="D114" s="33" t="s">
        <v>243</v>
      </c>
      <c r="E114" s="57"/>
      <c r="F114" s="57"/>
      <c r="G114" s="57"/>
      <c r="H114" s="57"/>
      <c r="I114" s="57"/>
      <c r="J114" s="58"/>
      <c r="K114" s="58"/>
      <c r="L114" s="58"/>
      <c r="M114" s="58"/>
      <c r="N114" s="28">
        <v>50</v>
      </c>
      <c r="O114" s="28">
        <v>50</v>
      </c>
      <c r="P114" s="29">
        <f t="shared" si="2"/>
        <v>100</v>
      </c>
    </row>
    <row r="115" spans="1:18" ht="19.5" customHeight="1" x14ac:dyDescent="0.25">
      <c r="A115" s="24"/>
      <c r="B115" s="34" t="s">
        <v>93</v>
      </c>
      <c r="C115" s="35"/>
      <c r="D115" s="36" t="s">
        <v>94</v>
      </c>
      <c r="E115" s="85"/>
      <c r="F115" s="85"/>
      <c r="G115" s="85"/>
      <c r="H115" s="85"/>
      <c r="I115" s="85"/>
      <c r="J115" s="86"/>
      <c r="K115" s="86"/>
      <c r="L115" s="86"/>
      <c r="M115" s="86"/>
      <c r="N115" s="37">
        <f>N116+N117</f>
        <v>431.40000000000003</v>
      </c>
      <c r="O115" s="37">
        <f>O116+O117</f>
        <v>431.40000000000003</v>
      </c>
      <c r="P115" s="29">
        <f t="shared" si="2"/>
        <v>100</v>
      </c>
    </row>
    <row r="116" spans="1:18" ht="27.75" customHeight="1" x14ac:dyDescent="0.2">
      <c r="A116" s="24"/>
      <c r="B116" s="30" t="s">
        <v>93</v>
      </c>
      <c r="C116" s="26" t="s">
        <v>57</v>
      </c>
      <c r="D116" s="33" t="s">
        <v>2</v>
      </c>
      <c r="E116" s="83"/>
      <c r="F116" s="83"/>
      <c r="G116" s="83"/>
      <c r="H116" s="83"/>
      <c r="I116" s="83"/>
      <c r="J116" s="84"/>
      <c r="K116" s="84"/>
      <c r="L116" s="84"/>
      <c r="M116" s="84"/>
      <c r="N116" s="28">
        <v>431.3</v>
      </c>
      <c r="O116" s="28">
        <v>431.3</v>
      </c>
      <c r="P116" s="29">
        <f t="shared" si="2"/>
        <v>100</v>
      </c>
    </row>
    <row r="117" spans="1:18" ht="62.25" customHeight="1" x14ac:dyDescent="0.2">
      <c r="A117" s="24"/>
      <c r="B117" s="30" t="s">
        <v>93</v>
      </c>
      <c r="C117" s="26" t="s">
        <v>129</v>
      </c>
      <c r="D117" s="33" t="s">
        <v>191</v>
      </c>
      <c r="E117" s="31"/>
      <c r="F117" s="31"/>
      <c r="G117" s="31"/>
      <c r="H117" s="31"/>
      <c r="I117" s="31"/>
      <c r="J117" s="32"/>
      <c r="K117" s="32"/>
      <c r="L117" s="32"/>
      <c r="M117" s="32"/>
      <c r="N117" s="28">
        <v>0.1</v>
      </c>
      <c r="O117" s="28">
        <v>0.1</v>
      </c>
      <c r="P117" s="29">
        <f t="shared" si="2"/>
        <v>100</v>
      </c>
    </row>
    <row r="118" spans="1:18" ht="21" customHeight="1" x14ac:dyDescent="0.25">
      <c r="A118" s="24"/>
      <c r="B118" s="34" t="s">
        <v>95</v>
      </c>
      <c r="C118" s="35"/>
      <c r="D118" s="36" t="s">
        <v>161</v>
      </c>
      <c r="E118" s="85"/>
      <c r="F118" s="85"/>
      <c r="G118" s="85"/>
      <c r="H118" s="85"/>
      <c r="I118" s="85"/>
      <c r="J118" s="86"/>
      <c r="K118" s="86"/>
      <c r="L118" s="86"/>
      <c r="M118" s="86"/>
      <c r="N118" s="37">
        <f>N119</f>
        <v>633.9</v>
      </c>
      <c r="O118" s="37">
        <f>O119</f>
        <v>633.9</v>
      </c>
      <c r="P118" s="29">
        <f t="shared" si="2"/>
        <v>100</v>
      </c>
    </row>
    <row r="119" spans="1:18" ht="25.5" customHeight="1" x14ac:dyDescent="0.2">
      <c r="A119" s="24"/>
      <c r="B119" s="30" t="s">
        <v>95</v>
      </c>
      <c r="C119" s="26" t="s">
        <v>57</v>
      </c>
      <c r="D119" s="33" t="s">
        <v>2</v>
      </c>
      <c r="E119" s="83"/>
      <c r="F119" s="83"/>
      <c r="G119" s="83"/>
      <c r="H119" s="83"/>
      <c r="I119" s="83"/>
      <c r="J119" s="84"/>
      <c r="K119" s="84"/>
      <c r="L119" s="84"/>
      <c r="M119" s="84"/>
      <c r="N119" s="28">
        <v>633.9</v>
      </c>
      <c r="O119" s="28">
        <v>633.9</v>
      </c>
      <c r="P119" s="29">
        <f t="shared" si="2"/>
        <v>100</v>
      </c>
    </row>
    <row r="120" spans="1:18" ht="37.5" hidden="1" customHeight="1" x14ac:dyDescent="0.2">
      <c r="A120" s="24"/>
      <c r="B120" s="30" t="s">
        <v>95</v>
      </c>
      <c r="C120" s="26" t="s">
        <v>52</v>
      </c>
      <c r="D120" s="59" t="s">
        <v>1</v>
      </c>
      <c r="E120" s="31"/>
      <c r="F120" s="31"/>
      <c r="G120" s="31"/>
      <c r="H120" s="31"/>
      <c r="I120" s="31"/>
      <c r="J120" s="32"/>
      <c r="K120" s="32"/>
      <c r="L120" s="32"/>
      <c r="M120" s="32"/>
      <c r="N120" s="28"/>
      <c r="O120" s="28"/>
      <c r="P120" s="29"/>
    </row>
    <row r="121" spans="1:18" ht="26.25" customHeight="1" x14ac:dyDescent="0.2">
      <c r="A121" s="24"/>
      <c r="B121" s="34" t="s">
        <v>103</v>
      </c>
      <c r="C121" s="35"/>
      <c r="D121" s="67" t="s">
        <v>104</v>
      </c>
      <c r="E121" s="31"/>
      <c r="F121" s="31"/>
      <c r="G121" s="31"/>
      <c r="H121" s="31"/>
      <c r="I121" s="31"/>
      <c r="J121" s="32"/>
      <c r="K121" s="32"/>
      <c r="L121" s="32"/>
      <c r="M121" s="32"/>
      <c r="N121" s="37">
        <f>N122</f>
        <v>119.5</v>
      </c>
      <c r="O121" s="37">
        <f>O122</f>
        <v>119.5</v>
      </c>
      <c r="P121" s="29">
        <f t="shared" si="2"/>
        <v>100</v>
      </c>
    </row>
    <row r="122" spans="1:18" ht="26.25" customHeight="1" x14ac:dyDescent="0.2">
      <c r="A122" s="24"/>
      <c r="B122" s="30" t="s">
        <v>103</v>
      </c>
      <c r="C122" s="26" t="s">
        <v>57</v>
      </c>
      <c r="D122" s="27" t="s">
        <v>2</v>
      </c>
      <c r="E122" s="31"/>
      <c r="F122" s="31"/>
      <c r="G122" s="31"/>
      <c r="H122" s="31"/>
      <c r="I122" s="31"/>
      <c r="J122" s="32"/>
      <c r="K122" s="32"/>
      <c r="L122" s="32"/>
      <c r="M122" s="32"/>
      <c r="N122" s="28">
        <v>119.5</v>
      </c>
      <c r="O122" s="28">
        <v>119.5</v>
      </c>
      <c r="P122" s="29">
        <f t="shared" si="2"/>
        <v>100</v>
      </c>
    </row>
    <row r="123" spans="1:18" ht="28.5" hidden="1" customHeight="1" x14ac:dyDescent="0.25">
      <c r="A123" s="24"/>
      <c r="B123" s="34" t="s">
        <v>193</v>
      </c>
      <c r="C123" s="35"/>
      <c r="D123" s="61" t="s">
        <v>192</v>
      </c>
      <c r="E123" s="85"/>
      <c r="F123" s="85"/>
      <c r="G123" s="85"/>
      <c r="H123" s="85"/>
      <c r="I123" s="85"/>
      <c r="J123" s="86"/>
      <c r="K123" s="86"/>
      <c r="L123" s="86"/>
      <c r="M123" s="86"/>
      <c r="N123" s="37">
        <f>N124</f>
        <v>0</v>
      </c>
      <c r="O123" s="37">
        <f>O124</f>
        <v>0</v>
      </c>
      <c r="P123" s="29" t="e">
        <f t="shared" si="2"/>
        <v>#DIV/0!</v>
      </c>
    </row>
    <row r="124" spans="1:18" ht="77.25" hidden="1" customHeight="1" x14ac:dyDescent="0.2">
      <c r="A124" s="24"/>
      <c r="B124" s="30" t="s">
        <v>193</v>
      </c>
      <c r="C124" s="26" t="s">
        <v>195</v>
      </c>
      <c r="D124" s="60" t="s">
        <v>194</v>
      </c>
      <c r="E124" s="83"/>
      <c r="F124" s="83"/>
      <c r="G124" s="83"/>
      <c r="H124" s="83"/>
      <c r="I124" s="83"/>
      <c r="J124" s="84"/>
      <c r="K124" s="84"/>
      <c r="L124" s="84"/>
      <c r="M124" s="84"/>
      <c r="N124" s="28">
        <v>0</v>
      </c>
      <c r="O124" s="28">
        <v>0</v>
      </c>
      <c r="P124" s="29" t="e">
        <f t="shared" si="2"/>
        <v>#DIV/0!</v>
      </c>
    </row>
    <row r="125" spans="1:18" ht="27" customHeight="1" x14ac:dyDescent="0.25">
      <c r="A125" s="24"/>
      <c r="B125" s="34" t="s">
        <v>96</v>
      </c>
      <c r="C125" s="35"/>
      <c r="D125" s="36" t="s">
        <v>180</v>
      </c>
      <c r="E125" s="85"/>
      <c r="F125" s="85"/>
      <c r="G125" s="85"/>
      <c r="H125" s="85"/>
      <c r="I125" s="85"/>
      <c r="J125" s="86"/>
      <c r="K125" s="86"/>
      <c r="L125" s="86"/>
      <c r="M125" s="86"/>
      <c r="N125" s="37">
        <f>N128+N126+N127</f>
        <v>70</v>
      </c>
      <c r="O125" s="37">
        <f>O128+O126+O127</f>
        <v>70</v>
      </c>
      <c r="P125" s="29">
        <f t="shared" si="2"/>
        <v>100</v>
      </c>
    </row>
    <row r="126" spans="1:18" ht="93" customHeight="1" x14ac:dyDescent="0.25">
      <c r="A126" s="24"/>
      <c r="B126" s="30" t="s">
        <v>96</v>
      </c>
      <c r="C126" s="26" t="s">
        <v>244</v>
      </c>
      <c r="D126" s="39" t="s">
        <v>245</v>
      </c>
      <c r="E126" s="57"/>
      <c r="F126" s="57"/>
      <c r="G126" s="57"/>
      <c r="H126" s="57"/>
      <c r="I126" s="57"/>
      <c r="J126" s="58"/>
      <c r="K126" s="58"/>
      <c r="L126" s="58"/>
      <c r="M126" s="58"/>
      <c r="N126" s="28">
        <v>50</v>
      </c>
      <c r="O126" s="28">
        <v>50</v>
      </c>
      <c r="P126" s="29">
        <f t="shared" si="2"/>
        <v>100</v>
      </c>
      <c r="R126" s="66"/>
    </row>
    <row r="127" spans="1:18" ht="67.5" customHeight="1" x14ac:dyDescent="0.25">
      <c r="A127" s="24"/>
      <c r="B127" s="30" t="s">
        <v>96</v>
      </c>
      <c r="C127" s="26" t="s">
        <v>179</v>
      </c>
      <c r="D127" s="39" t="s">
        <v>205</v>
      </c>
      <c r="E127" s="57"/>
      <c r="F127" s="57"/>
      <c r="G127" s="57"/>
      <c r="H127" s="57"/>
      <c r="I127" s="57"/>
      <c r="J127" s="58"/>
      <c r="K127" s="58"/>
      <c r="L127" s="58"/>
      <c r="M127" s="58"/>
      <c r="N127" s="28">
        <v>20</v>
      </c>
      <c r="O127" s="28">
        <v>20</v>
      </c>
      <c r="P127" s="29">
        <f t="shared" si="2"/>
        <v>100</v>
      </c>
      <c r="R127" s="66"/>
    </row>
    <row r="128" spans="1:18" ht="54" hidden="1" customHeight="1" x14ac:dyDescent="0.2">
      <c r="A128" s="24"/>
      <c r="B128" s="30" t="s">
        <v>96</v>
      </c>
      <c r="C128" s="26" t="s">
        <v>131</v>
      </c>
      <c r="D128" s="33" t="s">
        <v>134</v>
      </c>
      <c r="E128" s="83"/>
      <c r="F128" s="83"/>
      <c r="G128" s="83"/>
      <c r="H128" s="83"/>
      <c r="I128" s="83"/>
      <c r="J128" s="84"/>
      <c r="K128" s="84"/>
      <c r="L128" s="84"/>
      <c r="M128" s="84"/>
      <c r="N128" s="28">
        <v>0</v>
      </c>
      <c r="O128" s="28">
        <v>0</v>
      </c>
      <c r="P128" s="29" t="e">
        <f t="shared" si="2"/>
        <v>#DIV/0!</v>
      </c>
    </row>
    <row r="129" spans="1:16" ht="39" x14ac:dyDescent="0.25">
      <c r="A129" s="24"/>
      <c r="B129" s="34" t="s">
        <v>97</v>
      </c>
      <c r="C129" s="35"/>
      <c r="D129" s="36" t="s">
        <v>181</v>
      </c>
      <c r="E129" s="85"/>
      <c r="F129" s="85"/>
      <c r="G129" s="85"/>
      <c r="H129" s="85"/>
      <c r="I129" s="85"/>
      <c r="J129" s="86"/>
      <c r="K129" s="86"/>
      <c r="L129" s="86"/>
      <c r="M129" s="86"/>
      <c r="N129" s="37">
        <f>SUM(N130:N135)</f>
        <v>280.39999999999998</v>
      </c>
      <c r="O129" s="37">
        <f>SUM(O130:O135)</f>
        <v>276.60000000000002</v>
      </c>
      <c r="P129" s="29">
        <f t="shared" si="2"/>
        <v>98.644793152639096</v>
      </c>
    </row>
    <row r="130" spans="1:16" ht="90" x14ac:dyDescent="0.25">
      <c r="A130" s="24"/>
      <c r="B130" s="30" t="s">
        <v>97</v>
      </c>
      <c r="C130" s="26" t="s">
        <v>227</v>
      </c>
      <c r="D130" s="39" t="s">
        <v>197</v>
      </c>
      <c r="E130" s="41"/>
      <c r="F130" s="41"/>
      <c r="G130" s="41"/>
      <c r="H130" s="41"/>
      <c r="I130" s="41"/>
      <c r="J130" s="42"/>
      <c r="K130" s="42"/>
      <c r="L130" s="42"/>
      <c r="M130" s="42"/>
      <c r="N130" s="28">
        <v>100</v>
      </c>
      <c r="O130" s="28">
        <v>100</v>
      </c>
      <c r="P130" s="29">
        <f t="shared" ref="P130:P141" si="3">O130/N130*100</f>
        <v>100</v>
      </c>
    </row>
    <row r="131" spans="1:16" ht="92.25" customHeight="1" x14ac:dyDescent="0.2">
      <c r="A131" s="24"/>
      <c r="B131" s="30" t="s">
        <v>97</v>
      </c>
      <c r="C131" s="26" t="s">
        <v>162</v>
      </c>
      <c r="D131" s="33" t="s">
        <v>163</v>
      </c>
      <c r="E131" s="83"/>
      <c r="F131" s="83"/>
      <c r="G131" s="83"/>
      <c r="H131" s="83"/>
      <c r="I131" s="83"/>
      <c r="J131" s="84"/>
      <c r="K131" s="84"/>
      <c r="L131" s="84"/>
      <c r="M131" s="84"/>
      <c r="N131" s="28">
        <v>167</v>
      </c>
      <c r="O131" s="28">
        <v>163</v>
      </c>
      <c r="P131" s="29">
        <f t="shared" si="3"/>
        <v>97.604790419161674</v>
      </c>
    </row>
    <row r="132" spans="1:16" ht="76.5" hidden="1" x14ac:dyDescent="0.2">
      <c r="A132" s="24"/>
      <c r="B132" s="30" t="s">
        <v>97</v>
      </c>
      <c r="C132" s="26" t="s">
        <v>179</v>
      </c>
      <c r="D132" s="39" t="s">
        <v>196</v>
      </c>
      <c r="E132" s="31"/>
      <c r="F132" s="31"/>
      <c r="G132" s="31"/>
      <c r="H132" s="31"/>
      <c r="I132" s="31"/>
      <c r="J132" s="32"/>
      <c r="K132" s="32"/>
      <c r="L132" s="32"/>
      <c r="M132" s="32"/>
      <c r="N132" s="28">
        <v>0</v>
      </c>
      <c r="O132" s="28">
        <v>0</v>
      </c>
      <c r="P132" s="29" t="e">
        <f t="shared" si="3"/>
        <v>#DIV/0!</v>
      </c>
    </row>
    <row r="133" spans="1:16" ht="78.75" hidden="1" customHeight="1" x14ac:dyDescent="0.2">
      <c r="A133" s="24"/>
      <c r="B133" s="30" t="s">
        <v>97</v>
      </c>
      <c r="C133" s="26" t="s">
        <v>164</v>
      </c>
      <c r="D133" s="33" t="s">
        <v>165</v>
      </c>
      <c r="E133" s="83"/>
      <c r="F133" s="83"/>
      <c r="G133" s="83"/>
      <c r="H133" s="83"/>
      <c r="I133" s="83"/>
      <c r="J133" s="84"/>
      <c r="K133" s="84"/>
      <c r="L133" s="84"/>
      <c r="M133" s="84"/>
      <c r="N133" s="28">
        <v>0</v>
      </c>
      <c r="O133" s="28">
        <v>0</v>
      </c>
      <c r="P133" s="29" t="e">
        <f t="shared" si="3"/>
        <v>#DIV/0!</v>
      </c>
    </row>
    <row r="134" spans="1:16" ht="55.5" customHeight="1" x14ac:dyDescent="0.2">
      <c r="A134" s="24"/>
      <c r="B134" s="30" t="s">
        <v>97</v>
      </c>
      <c r="C134" s="26" t="s">
        <v>166</v>
      </c>
      <c r="D134" s="33" t="s">
        <v>207</v>
      </c>
      <c r="E134" s="31"/>
      <c r="F134" s="31"/>
      <c r="G134" s="31"/>
      <c r="H134" s="31"/>
      <c r="I134" s="31"/>
      <c r="J134" s="32"/>
      <c r="K134" s="32"/>
      <c r="L134" s="32"/>
      <c r="M134" s="32"/>
      <c r="N134" s="28">
        <v>1</v>
      </c>
      <c r="O134" s="28">
        <v>1</v>
      </c>
      <c r="P134" s="29">
        <f t="shared" si="3"/>
        <v>100</v>
      </c>
    </row>
    <row r="135" spans="1:16" ht="102" x14ac:dyDescent="0.2">
      <c r="A135" s="24"/>
      <c r="B135" s="30" t="s">
        <v>97</v>
      </c>
      <c r="C135" s="26" t="s">
        <v>198</v>
      </c>
      <c r="D135" s="39" t="s">
        <v>228</v>
      </c>
      <c r="E135" s="31"/>
      <c r="F135" s="31"/>
      <c r="G135" s="31"/>
      <c r="H135" s="31"/>
      <c r="I135" s="31"/>
      <c r="J135" s="32"/>
      <c r="K135" s="32"/>
      <c r="L135" s="32"/>
      <c r="M135" s="32"/>
      <c r="N135" s="28">
        <v>12.4</v>
      </c>
      <c r="O135" s="28">
        <v>12.6</v>
      </c>
      <c r="P135" s="29">
        <f t="shared" si="3"/>
        <v>101.61290322580645</v>
      </c>
    </row>
    <row r="136" spans="1:16" ht="26.25" customHeight="1" x14ac:dyDescent="0.25">
      <c r="A136" s="24"/>
      <c r="B136" s="34" t="s">
        <v>167</v>
      </c>
      <c r="C136" s="35"/>
      <c r="D136" s="36" t="s">
        <v>168</v>
      </c>
      <c r="E136" s="85"/>
      <c r="F136" s="85"/>
      <c r="G136" s="85"/>
      <c r="H136" s="85"/>
      <c r="I136" s="85"/>
      <c r="J136" s="86"/>
      <c r="K136" s="86"/>
      <c r="L136" s="86"/>
      <c r="M136" s="86"/>
      <c r="N136" s="37">
        <f>N137</f>
        <v>13.3</v>
      </c>
      <c r="O136" s="37">
        <f>O137</f>
        <v>25.3</v>
      </c>
      <c r="P136" s="29">
        <f t="shared" si="3"/>
        <v>190.22556390977442</v>
      </c>
    </row>
    <row r="137" spans="1:16" ht="76.5" x14ac:dyDescent="0.2">
      <c r="A137" s="24"/>
      <c r="B137" s="30" t="s">
        <v>167</v>
      </c>
      <c r="C137" s="26" t="s">
        <v>164</v>
      </c>
      <c r="D137" s="27" t="s">
        <v>208</v>
      </c>
      <c r="E137" s="83"/>
      <c r="F137" s="83"/>
      <c r="G137" s="83"/>
      <c r="H137" s="83"/>
      <c r="I137" s="83"/>
      <c r="J137" s="84"/>
      <c r="K137" s="84"/>
      <c r="L137" s="84"/>
      <c r="M137" s="84"/>
      <c r="N137" s="28">
        <v>13.3</v>
      </c>
      <c r="O137" s="28">
        <v>25.3</v>
      </c>
      <c r="P137" s="29">
        <f t="shared" si="3"/>
        <v>190.22556390977442</v>
      </c>
    </row>
    <row r="138" spans="1:16" ht="409.6" hidden="1" customHeight="1" x14ac:dyDescent="0.2">
      <c r="A138" s="43"/>
      <c r="B138" s="44"/>
      <c r="C138" s="44" t="s">
        <v>0</v>
      </c>
      <c r="D138" s="62" t="s">
        <v>0</v>
      </c>
      <c r="E138" s="46"/>
      <c r="F138" s="46"/>
      <c r="G138" s="45"/>
      <c r="H138" s="45"/>
      <c r="I138" s="45"/>
      <c r="J138" s="46"/>
      <c r="K138" s="46"/>
      <c r="L138" s="46"/>
      <c r="M138" s="46"/>
      <c r="N138" s="47">
        <v>3654627.4</v>
      </c>
      <c r="O138" s="47">
        <v>3585676.8</v>
      </c>
      <c r="P138" s="29">
        <f t="shared" si="3"/>
        <v>98.1133343442891</v>
      </c>
    </row>
    <row r="139" spans="1:16" ht="11.25" customHeight="1" x14ac:dyDescent="0.2">
      <c r="A139" s="5"/>
      <c r="B139" s="48">
        <v>650</v>
      </c>
      <c r="C139" s="49"/>
      <c r="D139" s="48" t="s">
        <v>98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73">
        <f>N140+N141</f>
        <v>1204.5</v>
      </c>
      <c r="O139" s="73">
        <f>O140+O141</f>
        <v>1087.5999999999999</v>
      </c>
      <c r="P139" s="29">
        <f t="shared" si="3"/>
        <v>90.294728102947275</v>
      </c>
    </row>
    <row r="140" spans="1:16" ht="66.75" customHeight="1" x14ac:dyDescent="0.2">
      <c r="A140" s="5"/>
      <c r="B140" s="17">
        <v>650</v>
      </c>
      <c r="C140" s="26" t="s">
        <v>61</v>
      </c>
      <c r="D140" s="27" t="s">
        <v>34</v>
      </c>
      <c r="E140" s="22"/>
      <c r="F140" s="22"/>
      <c r="G140" s="22"/>
      <c r="H140" s="22"/>
      <c r="I140" s="50"/>
      <c r="J140" s="22"/>
      <c r="K140" s="22"/>
      <c r="L140" s="22"/>
      <c r="M140" s="22"/>
      <c r="N140" s="74">
        <v>1190.4000000000001</v>
      </c>
      <c r="O140" s="74">
        <v>1071.0999999999999</v>
      </c>
      <c r="P140" s="29">
        <f t="shared" si="3"/>
        <v>89.978158602150529</v>
      </c>
    </row>
    <row r="141" spans="1:16" ht="38.25" x14ac:dyDescent="0.2">
      <c r="A141" s="9"/>
      <c r="B141" s="17">
        <v>650</v>
      </c>
      <c r="C141" s="26" t="s">
        <v>53</v>
      </c>
      <c r="D141" s="27" t="s">
        <v>35</v>
      </c>
      <c r="E141" s="22"/>
      <c r="F141" s="22"/>
      <c r="G141" s="22"/>
      <c r="H141" s="22"/>
      <c r="I141" s="50"/>
      <c r="J141" s="22"/>
      <c r="K141" s="22"/>
      <c r="L141" s="22"/>
      <c r="M141" s="22"/>
      <c r="N141" s="74">
        <v>14.1</v>
      </c>
      <c r="O141" s="74">
        <v>16.5</v>
      </c>
      <c r="P141" s="29">
        <f t="shared" si="3"/>
        <v>117.02127659574468</v>
      </c>
    </row>
    <row r="142" spans="1:16" ht="25.5" x14ac:dyDescent="0.2">
      <c r="B142" s="51">
        <v>690</v>
      </c>
      <c r="C142" s="49"/>
      <c r="D142" s="71" t="s">
        <v>238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77">
        <f>N143+N144+N145+N146+N149+N150+N152+N153+N147+N148+N151+N154</f>
        <v>1599.8</v>
      </c>
      <c r="O142" s="77">
        <f>O143+O144+O145+O146+O149+O150+O152+O153+O147+O148+O151+O154</f>
        <v>1638.1000000000001</v>
      </c>
      <c r="P142" s="38">
        <f>O142/N142*100</f>
        <v>102.39404925615703</v>
      </c>
    </row>
    <row r="143" spans="1:16" ht="78.75" customHeight="1" x14ac:dyDescent="0.2">
      <c r="B143" s="53">
        <v>690</v>
      </c>
      <c r="C143" s="54" t="s">
        <v>169</v>
      </c>
      <c r="D143" s="68" t="s">
        <v>170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65">
        <v>63.3</v>
      </c>
      <c r="O143" s="75">
        <v>61.4</v>
      </c>
      <c r="P143" s="29">
        <f t="shared" ref="P143:P153" si="4">O143/N143*100</f>
        <v>96.998420221169042</v>
      </c>
    </row>
    <row r="144" spans="1:16" ht="93.75" customHeight="1" x14ac:dyDescent="0.2">
      <c r="B144" s="53">
        <v>690</v>
      </c>
      <c r="C144" s="54" t="s">
        <v>171</v>
      </c>
      <c r="D144" s="68" t="s">
        <v>172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75">
        <v>160</v>
      </c>
      <c r="O144" s="75">
        <v>167.3</v>
      </c>
      <c r="P144" s="29">
        <f t="shared" si="4"/>
        <v>104.5625</v>
      </c>
    </row>
    <row r="145" spans="2:16" ht="76.5" x14ac:dyDescent="0.2">
      <c r="B145" s="53">
        <v>690</v>
      </c>
      <c r="C145" s="54" t="s">
        <v>173</v>
      </c>
      <c r="D145" s="69" t="s">
        <v>174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75">
        <v>36.5</v>
      </c>
      <c r="O145" s="75">
        <v>44.4</v>
      </c>
      <c r="P145" s="29">
        <f t="shared" si="4"/>
        <v>121.64383561643834</v>
      </c>
    </row>
    <row r="146" spans="2:16" ht="90.75" customHeight="1" x14ac:dyDescent="0.2">
      <c r="B146" s="53">
        <v>690</v>
      </c>
      <c r="C146" s="54" t="s">
        <v>175</v>
      </c>
      <c r="D146" s="68" t="s">
        <v>204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76">
        <v>74</v>
      </c>
      <c r="O146" s="76">
        <v>77.900000000000006</v>
      </c>
      <c r="P146" s="29">
        <f t="shared" si="4"/>
        <v>105.27027027027027</v>
      </c>
    </row>
    <row r="147" spans="2:16" ht="78" customHeight="1" x14ac:dyDescent="0.2">
      <c r="B147" s="53">
        <v>690</v>
      </c>
      <c r="C147" s="54" t="s">
        <v>199</v>
      </c>
      <c r="D147" s="39" t="s">
        <v>200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76">
        <v>3</v>
      </c>
      <c r="O147" s="76">
        <v>3</v>
      </c>
      <c r="P147" s="29">
        <f t="shared" si="4"/>
        <v>100</v>
      </c>
    </row>
    <row r="148" spans="2:16" ht="78" customHeight="1" x14ac:dyDescent="0.2">
      <c r="B148" s="53">
        <v>690</v>
      </c>
      <c r="C148" s="54" t="s">
        <v>246</v>
      </c>
      <c r="D148" s="39" t="s">
        <v>247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76">
        <v>16.5</v>
      </c>
      <c r="O148" s="76">
        <v>16.5</v>
      </c>
      <c r="P148" s="29">
        <f t="shared" si="4"/>
        <v>100</v>
      </c>
    </row>
    <row r="149" spans="2:16" ht="102" x14ac:dyDescent="0.2">
      <c r="B149" s="53">
        <v>690</v>
      </c>
      <c r="C149" s="54" t="s">
        <v>176</v>
      </c>
      <c r="D149" s="70" t="s">
        <v>177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75">
        <v>2.1</v>
      </c>
      <c r="O149" s="75">
        <v>2.1</v>
      </c>
      <c r="P149" s="29">
        <f t="shared" si="4"/>
        <v>100</v>
      </c>
    </row>
    <row r="150" spans="2:16" ht="76.5" x14ac:dyDescent="0.2">
      <c r="B150" s="53">
        <v>690</v>
      </c>
      <c r="C150" s="54" t="s">
        <v>178</v>
      </c>
      <c r="D150" s="68" t="s">
        <v>206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75">
        <v>1</v>
      </c>
      <c r="O150" s="75">
        <v>1.5</v>
      </c>
      <c r="P150" s="29">
        <f>O150/N150*100</f>
        <v>150</v>
      </c>
    </row>
    <row r="151" spans="2:16" ht="114.75" x14ac:dyDescent="0.2">
      <c r="B151" s="53">
        <v>690</v>
      </c>
      <c r="C151" s="54" t="s">
        <v>248</v>
      </c>
      <c r="D151" s="68" t="s">
        <v>249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75">
        <v>2</v>
      </c>
      <c r="O151" s="75">
        <v>2</v>
      </c>
      <c r="P151" s="29">
        <f t="shared" si="4"/>
        <v>100</v>
      </c>
    </row>
    <row r="152" spans="2:16" ht="76.5" x14ac:dyDescent="0.2">
      <c r="B152" s="53">
        <v>690</v>
      </c>
      <c r="C152" s="54" t="s">
        <v>179</v>
      </c>
      <c r="D152" s="68" t="s">
        <v>205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75">
        <v>295.39999999999998</v>
      </c>
      <c r="O152" s="75">
        <v>304.3</v>
      </c>
      <c r="P152" s="29">
        <f t="shared" si="4"/>
        <v>103.01286391333787</v>
      </c>
    </row>
    <row r="153" spans="2:16" ht="80.25" customHeight="1" x14ac:dyDescent="0.2">
      <c r="B153" s="53">
        <v>690</v>
      </c>
      <c r="C153" s="54" t="s">
        <v>164</v>
      </c>
      <c r="D153" s="68" t="s">
        <v>165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75">
        <v>945.5</v>
      </c>
      <c r="O153" s="75">
        <v>957.2</v>
      </c>
      <c r="P153" s="29">
        <f t="shared" si="4"/>
        <v>101.2374405076679</v>
      </c>
    </row>
    <row r="154" spans="2:16" ht="51" customHeight="1" x14ac:dyDescent="0.2">
      <c r="B154" s="53">
        <v>690</v>
      </c>
      <c r="C154" s="54" t="s">
        <v>166</v>
      </c>
      <c r="D154" s="68" t="s">
        <v>207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75">
        <v>0.5</v>
      </c>
      <c r="O154" s="75">
        <v>0.5</v>
      </c>
      <c r="P154" s="29">
        <f t="shared" ref="P154" si="5">O154/N154*100</f>
        <v>100</v>
      </c>
    </row>
  </sheetData>
  <mergeCells count="148">
    <mergeCell ref="N9:N10"/>
    <mergeCell ref="J92:M92"/>
    <mergeCell ref="J81:M81"/>
    <mergeCell ref="J72:M72"/>
    <mergeCell ref="C6:P6"/>
    <mergeCell ref="E33:I33"/>
    <mergeCell ref="J33:M33"/>
    <mergeCell ref="E36:I36"/>
    <mergeCell ref="E44:I44"/>
    <mergeCell ref="J44:M44"/>
    <mergeCell ref="E39:I39"/>
    <mergeCell ref="J29:M29"/>
    <mergeCell ref="J15:M15"/>
    <mergeCell ref="J40:M40"/>
    <mergeCell ref="E23:I23"/>
    <mergeCell ref="J23:M23"/>
    <mergeCell ref="E34:I34"/>
    <mergeCell ref="J34:M34"/>
    <mergeCell ref="E15:I15"/>
    <mergeCell ref="J39:M39"/>
    <mergeCell ref="J37:M37"/>
    <mergeCell ref="E35:I35"/>
    <mergeCell ref="J35:M35"/>
    <mergeCell ref="B9:C9"/>
    <mergeCell ref="D9:D10"/>
    <mergeCell ref="J89:M89"/>
    <mergeCell ref="E81:I81"/>
    <mergeCell ref="E111:I111"/>
    <mergeCell ref="O9:O10"/>
    <mergeCell ref="P9:P10"/>
    <mergeCell ref="J111:M111"/>
    <mergeCell ref="E97:I97"/>
    <mergeCell ref="J97:M97"/>
    <mergeCell ref="E102:I102"/>
    <mergeCell ref="J102:M102"/>
    <mergeCell ref="J100:M100"/>
    <mergeCell ref="E100:I100"/>
    <mergeCell ref="E75:I75"/>
    <mergeCell ref="J75:M75"/>
    <mergeCell ref="E78:I78"/>
    <mergeCell ref="J78:M78"/>
    <mergeCell ref="E101:I101"/>
    <mergeCell ref="J101:M101"/>
    <mergeCell ref="E99:I99"/>
    <mergeCell ref="J106:M106"/>
    <mergeCell ref="E88:I88"/>
    <mergeCell ref="J99:M99"/>
    <mergeCell ref="E83:I83"/>
    <mergeCell ref="J83:M83"/>
    <mergeCell ref="J19:M19"/>
    <mergeCell ref="E20:I20"/>
    <mergeCell ref="E71:I71"/>
    <mergeCell ref="J71:M71"/>
    <mergeCell ref="E87:I87"/>
    <mergeCell ref="J87:M87"/>
    <mergeCell ref="E82:I82"/>
    <mergeCell ref="J82:M82"/>
    <mergeCell ref="J84:M84"/>
    <mergeCell ref="E79:I79"/>
    <mergeCell ref="J79:M79"/>
    <mergeCell ref="E84:I84"/>
    <mergeCell ref="J59:M59"/>
    <mergeCell ref="E41:I41"/>
    <mergeCell ref="J41:M41"/>
    <mergeCell ref="E45:I45"/>
    <mergeCell ref="E58:I58"/>
    <mergeCell ref="E37:I37"/>
    <mergeCell ref="E95:I95"/>
    <mergeCell ref="J95:M95"/>
    <mergeCell ref="J115:M115"/>
    <mergeCell ref="E109:I109"/>
    <mergeCell ref="J109:M109"/>
    <mergeCell ref="E106:I106"/>
    <mergeCell ref="E108:I108"/>
    <mergeCell ref="J108:M108"/>
    <mergeCell ref="E136:I136"/>
    <mergeCell ref="E124:I124"/>
    <mergeCell ref="J124:M124"/>
    <mergeCell ref="E137:I137"/>
    <mergeCell ref="J137:M137"/>
    <mergeCell ref="E133:I133"/>
    <mergeCell ref="E118:I118"/>
    <mergeCell ref="J118:M118"/>
    <mergeCell ref="E115:I115"/>
    <mergeCell ref="E123:I123"/>
    <mergeCell ref="J123:M123"/>
    <mergeCell ref="J136:M136"/>
    <mergeCell ref="E125:I125"/>
    <mergeCell ref="J125:M125"/>
    <mergeCell ref="E129:I129"/>
    <mergeCell ref="J129:M129"/>
    <mergeCell ref="J128:M128"/>
    <mergeCell ref="J133:M133"/>
    <mergeCell ref="E128:I128"/>
    <mergeCell ref="E131:I131"/>
    <mergeCell ref="J131:M131"/>
    <mergeCell ref="E119:I119"/>
    <mergeCell ref="J119:M119"/>
    <mergeCell ref="E116:I116"/>
    <mergeCell ref="J116:M116"/>
    <mergeCell ref="N2:P2"/>
    <mergeCell ref="N3:P3"/>
    <mergeCell ref="N4:P4"/>
    <mergeCell ref="E91:I91"/>
    <mergeCell ref="J91:M91"/>
    <mergeCell ref="E93:I93"/>
    <mergeCell ref="J93:M93"/>
    <mergeCell ref="E107:I107"/>
    <mergeCell ref="J107:M107"/>
    <mergeCell ref="E40:I40"/>
    <mergeCell ref="E60:I60"/>
    <mergeCell ref="J60:M60"/>
    <mergeCell ref="J49:M49"/>
    <mergeCell ref="E49:I49"/>
    <mergeCell ref="J45:M45"/>
    <mergeCell ref="E59:I59"/>
    <mergeCell ref="J58:M58"/>
    <mergeCell ref="E68:I68"/>
    <mergeCell ref="J68:M68"/>
    <mergeCell ref="J90:M90"/>
    <mergeCell ref="J88:M88"/>
    <mergeCell ref="E90:I90"/>
    <mergeCell ref="E89:I89"/>
    <mergeCell ref="E92:I92"/>
    <mergeCell ref="B12:D12"/>
    <mergeCell ref="E77:I77"/>
    <mergeCell ref="J77:M77"/>
    <mergeCell ref="E76:I76"/>
    <mergeCell ref="J76:M76"/>
    <mergeCell ref="E72:I72"/>
    <mergeCell ref="E62:I62"/>
    <mergeCell ref="J62:M62"/>
    <mergeCell ref="E22:I22"/>
    <mergeCell ref="J18:M18"/>
    <mergeCell ref="E25:I25"/>
    <mergeCell ref="J25:M25"/>
    <mergeCell ref="E26:I26"/>
    <mergeCell ref="E29:I29"/>
    <mergeCell ref="E14:I14"/>
    <mergeCell ref="J14:M14"/>
    <mergeCell ref="E16:I16"/>
    <mergeCell ref="J20:M20"/>
    <mergeCell ref="J36:M36"/>
    <mergeCell ref="J26:M26"/>
    <mergeCell ref="J16:M16"/>
    <mergeCell ref="E18:I18"/>
    <mergeCell ref="J22:M22"/>
    <mergeCell ref="E19:I19"/>
  </mergeCells>
  <pageMargins left="1.1811023622047245" right="0.39370078740157483" top="0.39370078740157483" bottom="0.39370078740157483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miloserdova</dc:creator>
  <cp:lastModifiedBy>Lenovo</cp:lastModifiedBy>
  <cp:lastPrinted>2023-06-08T11:24:04Z</cp:lastPrinted>
  <dcterms:created xsi:type="dcterms:W3CDTF">2015-04-16T11:16:16Z</dcterms:created>
  <dcterms:modified xsi:type="dcterms:W3CDTF">2023-06-08T11:24:08Z</dcterms:modified>
</cp:coreProperties>
</file>