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28455" windowHeight="12240"/>
  </bookViews>
  <sheets>
    <sheet name="2024-2025" sheetId="1" r:id="rId1"/>
  </sheets>
  <definedNames>
    <definedName name="_xlnm.Print_Titles" localSheetId="0">'2024-2025'!$A:$A</definedName>
    <definedName name="_xlnm.Print_Area" localSheetId="0">'2024-2025'!$A$1:$AF$19</definedName>
  </definedNames>
  <calcPr calcId="144525"/>
</workbook>
</file>

<file path=xl/calcChain.xml><?xml version="1.0" encoding="utf-8"?>
<calcChain xmlns="http://schemas.openxmlformats.org/spreadsheetml/2006/main">
  <c r="AC13" i="1" l="1"/>
  <c r="O19" i="1"/>
  <c r="AD14" i="1"/>
  <c r="AD15" i="1"/>
  <c r="AD16" i="1"/>
  <c r="AD17" i="1"/>
  <c r="AD18" i="1"/>
  <c r="AD13" i="1"/>
  <c r="AC14" i="1"/>
  <c r="AC15" i="1"/>
  <c r="AC16" i="1"/>
  <c r="AC17" i="1"/>
  <c r="AC18" i="1"/>
  <c r="J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N19" i="1"/>
  <c r="K19" i="1"/>
  <c r="I19" i="1"/>
  <c r="H19" i="1"/>
  <c r="E19" i="1"/>
  <c r="D19" i="1"/>
  <c r="C19" i="1"/>
  <c r="B19" i="1"/>
  <c r="M18" i="1"/>
  <c r="L18" i="1"/>
  <c r="G18" i="1"/>
  <c r="F18" i="1"/>
  <c r="M17" i="1"/>
  <c r="L17" i="1"/>
  <c r="G17" i="1"/>
  <c r="F17" i="1"/>
  <c r="M16" i="1"/>
  <c r="L16" i="1"/>
  <c r="G16" i="1"/>
  <c r="F16" i="1"/>
  <c r="M15" i="1"/>
  <c r="L15" i="1"/>
  <c r="G15" i="1"/>
  <c r="F15" i="1"/>
  <c r="M14" i="1"/>
  <c r="L14" i="1"/>
  <c r="G14" i="1"/>
  <c r="F14" i="1"/>
  <c r="M13" i="1"/>
  <c r="L13" i="1"/>
  <c r="G13" i="1"/>
  <c r="F13" i="1"/>
  <c r="AC19" i="1" l="1"/>
  <c r="AD19" i="1"/>
  <c r="M19" i="1"/>
  <c r="L19" i="1"/>
  <c r="AF18" i="1"/>
  <c r="G19" i="1"/>
  <c r="AE18" i="1"/>
  <c r="AE16" i="1"/>
  <c r="F19" i="1"/>
  <c r="AF17" i="1"/>
  <c r="AF16" i="1"/>
  <c r="AF15" i="1"/>
  <c r="AF14" i="1"/>
  <c r="AE17" i="1"/>
  <c r="AE15" i="1"/>
  <c r="AE14" i="1"/>
  <c r="AF13" i="1"/>
  <c r="AE13" i="1"/>
  <c r="AF19" i="1" l="1"/>
  <c r="AE19" i="1"/>
</calcChain>
</file>

<file path=xl/sharedStrings.xml><?xml version="1.0" encoding="utf-8"?>
<sst xmlns="http://schemas.openxmlformats.org/spreadsheetml/2006/main" count="32" uniqueCount="31">
  <si>
    <t>Наименование муниципальных образований</t>
  </si>
  <si>
    <t xml:space="preserve"> Дотации на выравнивание  бюджетной обеспеченности  (районный фонд финансовой поддержки поселений)</t>
  </si>
  <si>
    <t>Иные межбюджетные трансферты</t>
  </si>
  <si>
    <t>Итого иные межбюджетные трансферты</t>
  </si>
  <si>
    <t>Всего межбюджетных трансфертов</t>
  </si>
  <si>
    <t>Субвенции на осуществление первичного воинского учета на территориях, где отсутствуют военные комиссариаты</t>
  </si>
  <si>
    <t>Субвенции  на осуществление федеральных полномочий по государственной регистрации актов гражданского состояния</t>
  </si>
  <si>
    <t>Итого Субвенции</t>
  </si>
  <si>
    <t>на поддержку государственных программ субъектов РФ и муниципальных программ формирования современной городской среды</t>
  </si>
  <si>
    <t>на реализацию полномочий в сфере жилищно-коммунального комплекса (подготовка ОЗП)</t>
  </si>
  <si>
    <t>на создание условий для деятельности народных дружин</t>
  </si>
  <si>
    <t>на реализацию полномочий в области градостроительной деятельности</t>
  </si>
  <si>
    <t xml:space="preserve"> на реализацию мероприятий по содействию трудоустройству граждан</t>
  </si>
  <si>
    <t xml:space="preserve"> на реализацию мероприятий по содействию трудоустройству граждан (Содействие занятости молодежи)</t>
  </si>
  <si>
    <t xml:space="preserve">  Дотация (из расчета на одного жителя)</t>
  </si>
  <si>
    <t>Дотация  (из уровня бюджетной обеспеченности)</t>
  </si>
  <si>
    <t>Итого Дотация на выравнивание  бюджетной обеспеченности поселений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</si>
  <si>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</si>
  <si>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</si>
  <si>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</si>
  <si>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</si>
  <si>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Хулимсунт</t>
  </si>
  <si>
    <t>Сельское поселение Приполярный</t>
  </si>
  <si>
    <t>тыс. руб.</t>
  </si>
  <si>
    <t>Распределение иных межбюджетных трансфертов бюджетам городских, сельских поселений на плановый период 2024 и 2025 годов</t>
  </si>
  <si>
    <t>Приложение 18</t>
  </si>
  <si>
    <t>ОБ</t>
  </si>
  <si>
    <t>ФБ</t>
  </si>
  <si>
    <t>ВСЕГО:</t>
  </si>
  <si>
    <t>к решению Думы Березовского района</t>
  </si>
  <si>
    <t>от 22 декабря 2022 года № 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</si>
</sst>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  <numFmt numFmtId="166" formatCode="#,##0.0"/>
    <numFmt numFmtId="167" formatCode="_-* #,##0.0\ _₽_-;\-* #,##0.0\ _₽_-;_-* &quot;-&quot;?\ _₽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BFAD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</cellStyleXfs>
  <cellXfs count="74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14" fontId="5" fillId="0" borderId="0" xfId="0" applyNumberFormat="1" applyFont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4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43" fontId="4" fillId="2" borderId="1" xfId="2" applyNumberFormat="1" applyFont="1" applyFill="1" applyBorder="1" applyAlignment="1">
      <alignment horizontal="center"/>
    </xf>
    <xf numFmtId="164" fontId="4" fillId="3" borderId="1" xfId="2" applyNumberFormat="1" applyFont="1" applyFill="1" applyBorder="1" applyAlignment="1">
      <alignment horizontal="center" wrapText="1"/>
    </xf>
    <xf numFmtId="164" fontId="4" fillId="3" borderId="3" xfId="2" applyNumberFormat="1" applyFont="1" applyFill="1" applyBorder="1" applyAlignment="1">
      <alignment horizontal="center" wrapText="1"/>
    </xf>
    <xf numFmtId="164" fontId="4" fillId="2" borderId="3" xfId="2" applyNumberFormat="1" applyFont="1" applyFill="1" applyBorder="1" applyAlignment="1">
      <alignment horizontal="center" wrapText="1"/>
    </xf>
    <xf numFmtId="166" fontId="5" fillId="2" borderId="0" xfId="2" applyNumberFormat="1" applyFont="1" applyFill="1" applyBorder="1" applyAlignment="1">
      <alignment horizontal="center" wrapText="1"/>
    </xf>
    <xf numFmtId="164" fontId="5" fillId="2" borderId="0" xfId="2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wrapText="1"/>
    </xf>
    <xf numFmtId="164" fontId="4" fillId="0" borderId="0" xfId="2" applyNumberFormat="1" applyFont="1"/>
    <xf numFmtId="0" fontId="4" fillId="2" borderId="0" xfId="0" applyFont="1" applyFill="1" applyBorder="1"/>
    <xf numFmtId="0" fontId="4" fillId="0" borderId="0" xfId="0" applyFont="1" applyFill="1" applyBorder="1" applyAlignment="1">
      <alignment wrapText="1"/>
    </xf>
    <xf numFmtId="167" fontId="4" fillId="0" borderId="0" xfId="0" applyNumberFormat="1" applyFont="1"/>
    <xf numFmtId="164" fontId="4" fillId="0" borderId="0" xfId="2" applyNumberFormat="1" applyFont="1" applyFill="1" applyBorder="1" applyAlignment="1">
      <alignment horizontal="center" wrapText="1"/>
    </xf>
    <xf numFmtId="164" fontId="4" fillId="3" borderId="0" xfId="2" applyNumberFormat="1" applyFont="1" applyFill="1" applyBorder="1" applyAlignment="1">
      <alignment wrapText="1"/>
    </xf>
    <xf numFmtId="164" fontId="4" fillId="0" borderId="0" xfId="0" applyNumberFormat="1" applyFont="1"/>
    <xf numFmtId="166" fontId="4" fillId="0" borderId="0" xfId="0" applyNumberFormat="1" applyFont="1"/>
    <xf numFmtId="164" fontId="5" fillId="7" borderId="1" xfId="2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166" fontId="4" fillId="3" borderId="1" xfId="2" applyNumberFormat="1" applyFont="1" applyFill="1" applyBorder="1" applyAlignment="1">
      <alignment horizontal="right" vertical="center" wrapText="1"/>
    </xf>
    <xf numFmtId="164" fontId="5" fillId="4" borderId="1" xfId="2" applyNumberFormat="1" applyFont="1" applyFill="1" applyBorder="1" applyAlignment="1">
      <alignment horizontal="right" vertical="center" wrapText="1"/>
    </xf>
    <xf numFmtId="164" fontId="5" fillId="5" borderId="1" xfId="2" applyNumberFormat="1" applyFont="1" applyFill="1" applyBorder="1" applyAlignment="1">
      <alignment horizontal="right" vertical="center" wrapText="1"/>
    </xf>
    <xf numFmtId="166" fontId="4" fillId="2" borderId="1" xfId="2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right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164" fontId="5" fillId="2" borderId="1" xfId="2" applyNumberFormat="1" applyFont="1" applyFill="1" applyBorder="1" applyAlignment="1">
      <alignment horizontal="right" vertical="center" wrapText="1"/>
    </xf>
    <xf numFmtId="166" fontId="5" fillId="2" borderId="1" xfId="2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4" fillId="0" borderId="11" xfId="0" applyFont="1" applyBorder="1" applyAlignment="1">
      <alignment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6" xfId="1" applyFont="1" applyFill="1" applyBorder="1" applyAlignment="1">
      <alignment horizontal="center" vertical="center" wrapText="1"/>
    </xf>
    <xf numFmtId="0" fontId="5" fillId="6" borderId="7" xfId="1" applyFont="1" applyFill="1" applyBorder="1" applyAlignment="1">
      <alignment horizontal="center" vertical="center" wrapText="1"/>
    </xf>
    <xf numFmtId="0" fontId="5" fillId="6" borderId="8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horizontal="right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4"/>
    <cellStyle name="Обычный_03. Приложение №3" xfId="1"/>
    <cellStyle name="Финансов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8"/>
  <sheetViews>
    <sheetView tabSelected="1" view="pageBreakPreview" zoomScale="80" zoomScaleNormal="80" zoomScaleSheetLayoutView="80" workbookViewId="0">
      <pane xSplit="1" ySplit="11" topLeftCell="B12" activePane="bottomRight" state="frozen"/>
      <selection pane="topRight" activeCell="B1" sqref="B1"/>
      <selection pane="bottomLeft" activeCell="A14" sqref="A14"/>
      <selection pane="bottomRight" activeCell="G4" sqref="G4"/>
    </sheetView>
  </sheetViews>
  <sheetFormatPr defaultRowHeight="11.25" x14ac:dyDescent="0.2"/>
  <cols>
    <col min="1" max="1" width="20.5703125" style="1" customWidth="1"/>
    <col min="2" max="2" width="13.140625" style="1" customWidth="1"/>
    <col min="3" max="3" width="11.140625" style="1" customWidth="1"/>
    <col min="4" max="4" width="13.28515625" style="1" customWidth="1"/>
    <col min="5" max="5" width="14.85546875" style="1" customWidth="1"/>
    <col min="6" max="6" width="13.85546875" style="1" customWidth="1"/>
    <col min="7" max="7" width="14.5703125" style="1" customWidth="1"/>
    <col min="8" max="9" width="9.42578125" style="1" customWidth="1"/>
    <col min="10" max="11" width="10" style="1" customWidth="1"/>
    <col min="12" max="13" width="9.7109375" style="1" customWidth="1"/>
    <col min="14" max="15" width="10" style="1" customWidth="1"/>
    <col min="16" max="16" width="9.85546875" style="1" customWidth="1"/>
    <col min="17" max="18" width="9.5703125" style="1" customWidth="1"/>
    <col min="19" max="20" width="15.85546875" style="1" hidden="1" customWidth="1"/>
    <col min="21" max="22" width="10.28515625" style="1" customWidth="1"/>
    <col min="23" max="24" width="8.42578125" style="1" customWidth="1"/>
    <col min="25" max="26" width="10.140625" style="1" customWidth="1"/>
    <col min="27" max="28" width="9.7109375" style="1" customWidth="1"/>
    <col min="29" max="32" width="11.5703125" style="1" customWidth="1"/>
    <col min="33" max="16384" width="9.140625" style="1"/>
  </cols>
  <sheetData>
    <row r="1" spans="1:45" ht="11.25" customHeight="1" x14ac:dyDescent="0.2">
      <c r="A1" s="2"/>
      <c r="B1" s="2"/>
      <c r="C1" s="2"/>
      <c r="D1" s="2"/>
      <c r="E1" s="2"/>
      <c r="F1" s="2"/>
      <c r="G1" s="2"/>
      <c r="H1" s="3"/>
      <c r="I1" s="3"/>
      <c r="J1" s="36"/>
      <c r="K1" s="47" t="s">
        <v>25</v>
      </c>
      <c r="L1" s="47"/>
      <c r="M1" s="47"/>
      <c r="N1" s="47"/>
      <c r="O1" s="47"/>
      <c r="P1" s="47"/>
      <c r="Q1" s="47"/>
      <c r="R1" s="47"/>
      <c r="S1" s="47"/>
      <c r="T1" s="47"/>
      <c r="U1" s="47"/>
      <c r="V1" s="2"/>
      <c r="W1" s="2"/>
      <c r="X1" s="2"/>
      <c r="Y1" s="2"/>
      <c r="Z1" s="2"/>
      <c r="AA1" s="2"/>
      <c r="AB1" s="2"/>
      <c r="AC1" s="57"/>
      <c r="AD1" s="57"/>
      <c r="AE1" s="57"/>
      <c r="AF1" s="57"/>
      <c r="AG1" s="57"/>
      <c r="AH1" s="2"/>
    </row>
    <row r="2" spans="1:45" ht="12.75" customHeight="1" x14ac:dyDescent="0.2">
      <c r="A2" s="2"/>
      <c r="B2" s="2"/>
      <c r="C2" s="2"/>
      <c r="D2" s="2"/>
      <c r="E2" s="2"/>
      <c r="F2" s="2"/>
      <c r="G2" s="2"/>
      <c r="H2" s="3"/>
      <c r="I2" s="3"/>
      <c r="J2" s="47" t="s">
        <v>29</v>
      </c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"/>
      <c r="W2" s="4"/>
      <c r="X2" s="4"/>
      <c r="Y2" s="4"/>
      <c r="Z2" s="4"/>
      <c r="AA2" s="4"/>
      <c r="AB2" s="4"/>
      <c r="AC2" s="58"/>
      <c r="AD2" s="58"/>
      <c r="AE2" s="58"/>
      <c r="AF2" s="58"/>
      <c r="AG2" s="4"/>
      <c r="AH2" s="4"/>
    </row>
    <row r="3" spans="1:45" ht="11.25" customHeight="1" x14ac:dyDescent="0.2">
      <c r="A3" s="2"/>
      <c r="B3" s="2"/>
      <c r="C3" s="2"/>
      <c r="D3" s="2"/>
      <c r="E3" s="2"/>
      <c r="F3" s="2"/>
      <c r="G3" s="2"/>
      <c r="H3" s="3"/>
      <c r="I3" s="3"/>
      <c r="J3" s="47" t="s">
        <v>30</v>
      </c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45" x14ac:dyDescent="0.2">
      <c r="A4" s="2"/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45" ht="15.75" customHeight="1" x14ac:dyDescent="0.2">
      <c r="A5" s="55" t="s">
        <v>24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</row>
    <row r="6" spans="1:4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45" x14ac:dyDescent="0.2">
      <c r="A7" s="7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56"/>
      <c r="N7" s="56"/>
      <c r="O7" s="56"/>
      <c r="P7" s="56"/>
      <c r="Q7" s="2"/>
      <c r="R7" s="56"/>
      <c r="S7" s="56"/>
      <c r="T7" s="56"/>
      <c r="U7" s="41" t="s">
        <v>23</v>
      </c>
      <c r="W7" s="44"/>
      <c r="X7" s="44"/>
      <c r="Y7" s="2"/>
      <c r="Z7" s="2"/>
      <c r="AA7" s="2"/>
      <c r="AB7" s="2"/>
      <c r="AC7" s="59"/>
      <c r="AD7" s="59"/>
      <c r="AE7" s="59"/>
      <c r="AF7" s="59"/>
      <c r="AH7" s="2"/>
    </row>
    <row r="8" spans="1:45" ht="14.25" customHeight="1" x14ac:dyDescent="0.2">
      <c r="A8" s="54" t="s">
        <v>0</v>
      </c>
      <c r="B8" s="48" t="s">
        <v>1</v>
      </c>
      <c r="C8" s="48"/>
      <c r="D8" s="48"/>
      <c r="E8" s="48"/>
      <c r="F8" s="48"/>
      <c r="G8" s="48"/>
      <c r="H8" s="60"/>
      <c r="I8" s="60"/>
      <c r="J8" s="60"/>
      <c r="K8" s="60"/>
      <c r="L8" s="60"/>
      <c r="M8" s="46"/>
      <c r="N8" s="61" t="s">
        <v>2</v>
      </c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3"/>
      <c r="AA8" s="8"/>
      <c r="AB8" s="8"/>
      <c r="AC8" s="64" t="s">
        <v>3</v>
      </c>
      <c r="AD8" s="64"/>
      <c r="AE8" s="65" t="s">
        <v>4</v>
      </c>
      <c r="AF8" s="65"/>
    </row>
    <row r="9" spans="1:45" ht="36" customHeight="1" x14ac:dyDescent="0.2">
      <c r="A9" s="54"/>
      <c r="B9" s="48"/>
      <c r="C9" s="48"/>
      <c r="D9" s="48"/>
      <c r="E9" s="48"/>
      <c r="F9" s="48"/>
      <c r="G9" s="48"/>
      <c r="H9" s="49" t="s">
        <v>5</v>
      </c>
      <c r="I9" s="49"/>
      <c r="J9" s="49" t="s">
        <v>6</v>
      </c>
      <c r="K9" s="49"/>
      <c r="L9" s="50" t="s">
        <v>7</v>
      </c>
      <c r="M9" s="51"/>
      <c r="N9" s="54" t="s">
        <v>8</v>
      </c>
      <c r="O9" s="54"/>
      <c r="P9" s="54"/>
      <c r="Q9" s="48" t="s">
        <v>9</v>
      </c>
      <c r="R9" s="48"/>
      <c r="S9" s="48" t="s">
        <v>8</v>
      </c>
      <c r="T9" s="48"/>
      <c r="U9" s="48" t="s">
        <v>10</v>
      </c>
      <c r="V9" s="48"/>
      <c r="W9" s="66" t="s">
        <v>11</v>
      </c>
      <c r="X9" s="70"/>
      <c r="Y9" s="66" t="s">
        <v>12</v>
      </c>
      <c r="Z9" s="67"/>
      <c r="AA9" s="66" t="s">
        <v>13</v>
      </c>
      <c r="AB9" s="67"/>
      <c r="AC9" s="64"/>
      <c r="AD9" s="64"/>
      <c r="AE9" s="65"/>
      <c r="AF9" s="65"/>
    </row>
    <row r="10" spans="1:45" ht="92.25" customHeight="1" x14ac:dyDescent="0.2">
      <c r="A10" s="54"/>
      <c r="B10" s="54" t="s">
        <v>14</v>
      </c>
      <c r="C10" s="54"/>
      <c r="D10" s="54" t="s">
        <v>15</v>
      </c>
      <c r="E10" s="54"/>
      <c r="F10" s="73" t="s">
        <v>16</v>
      </c>
      <c r="G10" s="73"/>
      <c r="H10" s="49"/>
      <c r="I10" s="49"/>
      <c r="J10" s="49"/>
      <c r="K10" s="49"/>
      <c r="L10" s="52"/>
      <c r="M10" s="53"/>
      <c r="N10" s="54"/>
      <c r="O10" s="54"/>
      <c r="P10" s="54"/>
      <c r="Q10" s="48"/>
      <c r="R10" s="48"/>
      <c r="S10" s="48"/>
      <c r="T10" s="48"/>
      <c r="U10" s="48"/>
      <c r="V10" s="48"/>
      <c r="W10" s="71"/>
      <c r="X10" s="72"/>
      <c r="Y10" s="68"/>
      <c r="Z10" s="69"/>
      <c r="AA10" s="68"/>
      <c r="AB10" s="69"/>
      <c r="AC10" s="64"/>
      <c r="AD10" s="64"/>
      <c r="AE10" s="65"/>
      <c r="AF10" s="65"/>
      <c r="AO10" s="9"/>
      <c r="AP10" s="9"/>
      <c r="AQ10" s="9"/>
      <c r="AR10" s="9"/>
      <c r="AS10" s="9"/>
    </row>
    <row r="11" spans="1:45" ht="24" customHeight="1" x14ac:dyDescent="0.2">
      <c r="A11" s="10"/>
      <c r="B11" s="10">
        <v>2024</v>
      </c>
      <c r="C11" s="10">
        <v>2025</v>
      </c>
      <c r="D11" s="10">
        <v>2024</v>
      </c>
      <c r="E11" s="10">
        <v>2025</v>
      </c>
      <c r="F11" s="10">
        <v>2024</v>
      </c>
      <c r="G11" s="10">
        <v>2025</v>
      </c>
      <c r="H11" s="10">
        <v>2024</v>
      </c>
      <c r="I11" s="10">
        <v>2025</v>
      </c>
      <c r="J11" s="10">
        <v>2024</v>
      </c>
      <c r="K11" s="10">
        <v>2025</v>
      </c>
      <c r="L11" s="10">
        <v>2024</v>
      </c>
      <c r="M11" s="10">
        <v>2025</v>
      </c>
      <c r="N11" s="45">
        <v>2024</v>
      </c>
      <c r="O11" s="46"/>
      <c r="P11" s="11">
        <v>2025</v>
      </c>
      <c r="Q11" s="10">
        <v>2024</v>
      </c>
      <c r="R11" s="10">
        <v>2025</v>
      </c>
      <c r="S11" s="10">
        <v>2023</v>
      </c>
      <c r="T11" s="10">
        <v>2024</v>
      </c>
      <c r="U11" s="10">
        <v>2024</v>
      </c>
      <c r="V11" s="10">
        <v>2025</v>
      </c>
      <c r="W11" s="10">
        <v>2024</v>
      </c>
      <c r="X11" s="10">
        <v>2025</v>
      </c>
      <c r="Y11" s="10">
        <v>2024</v>
      </c>
      <c r="Z11" s="10">
        <v>2025</v>
      </c>
      <c r="AA11" s="10">
        <v>2024</v>
      </c>
      <c r="AB11" s="10">
        <v>2025</v>
      </c>
      <c r="AC11" s="10">
        <v>2024</v>
      </c>
      <c r="AD11" s="10">
        <v>2025</v>
      </c>
      <c r="AE11" s="10">
        <v>2024</v>
      </c>
      <c r="AF11" s="10">
        <v>2025</v>
      </c>
      <c r="AO11" s="9"/>
      <c r="AP11" s="9"/>
      <c r="AQ11" s="9"/>
      <c r="AR11" s="9"/>
      <c r="AS11" s="9"/>
    </row>
    <row r="12" spans="1:45" ht="24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11" t="s">
        <v>26</v>
      </c>
      <c r="O12" s="11" t="s">
        <v>27</v>
      </c>
      <c r="P12" s="11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O12" s="9"/>
      <c r="AP12" s="9"/>
      <c r="AQ12" s="9"/>
      <c r="AR12" s="9"/>
      <c r="AS12" s="9"/>
    </row>
    <row r="13" spans="1:45" ht="22.5" x14ac:dyDescent="0.2">
      <c r="A13" s="12" t="s">
        <v>17</v>
      </c>
      <c r="B13" s="13">
        <v>15939.4</v>
      </c>
      <c r="C13" s="13">
        <v>15873.8</v>
      </c>
      <c r="D13" s="14">
        <v>34051.5</v>
      </c>
      <c r="E13" s="14">
        <v>34822.1</v>
      </c>
      <c r="F13" s="28">
        <f t="shared" ref="F13:G18" si="0">B13+D13</f>
        <v>49990.9</v>
      </c>
      <c r="G13" s="28">
        <f t="shared" si="0"/>
        <v>50695.899999999994</v>
      </c>
      <c r="H13" s="29">
        <v>0</v>
      </c>
      <c r="I13" s="29">
        <v>0</v>
      </c>
      <c r="J13" s="29">
        <v>0</v>
      </c>
      <c r="K13" s="29">
        <v>0</v>
      </c>
      <c r="L13" s="30">
        <f t="shared" ref="L13:M18" si="1">H13+J13</f>
        <v>0</v>
      </c>
      <c r="M13" s="30">
        <f t="shared" si="1"/>
        <v>0</v>
      </c>
      <c r="N13" s="31">
        <v>11470.6</v>
      </c>
      <c r="O13" s="31">
        <v>7333.7</v>
      </c>
      <c r="P13" s="29">
        <v>11537.1</v>
      </c>
      <c r="Q13" s="31">
        <v>4260.3999999999996</v>
      </c>
      <c r="R13" s="31">
        <v>11103.7</v>
      </c>
      <c r="S13" s="32"/>
      <c r="T13" s="32"/>
      <c r="U13" s="32">
        <v>25</v>
      </c>
      <c r="V13" s="32">
        <v>25</v>
      </c>
      <c r="W13" s="32">
        <v>0</v>
      </c>
      <c r="X13" s="32">
        <v>0</v>
      </c>
      <c r="Y13" s="32">
        <v>2713.3</v>
      </c>
      <c r="Z13" s="32">
        <v>4366.3999999999996</v>
      </c>
      <c r="AA13" s="32">
        <v>0</v>
      </c>
      <c r="AB13" s="32">
        <v>0</v>
      </c>
      <c r="AC13" s="33">
        <f>AA13+Q13+U13+W13+Y13+N13+O13</f>
        <v>25803</v>
      </c>
      <c r="AD13" s="33">
        <f t="shared" ref="AD13:AD18" si="2">+AB13+R13+X13+V13+Z13+P13</f>
        <v>27032.2</v>
      </c>
      <c r="AE13" s="34">
        <f t="shared" ref="AE13:AF19" si="3">AC13+L13+F13</f>
        <v>75793.899999999994</v>
      </c>
      <c r="AF13" s="34">
        <f t="shared" si="3"/>
        <v>77728.099999999991</v>
      </c>
      <c r="AO13" s="9"/>
      <c r="AP13" s="9"/>
      <c r="AQ13" s="9"/>
      <c r="AR13" s="9"/>
      <c r="AS13" s="9"/>
    </row>
    <row r="14" spans="1:45" ht="23.25" customHeight="1" x14ac:dyDescent="0.2">
      <c r="A14" s="12" t="s">
        <v>18</v>
      </c>
      <c r="B14" s="13">
        <v>17244.5</v>
      </c>
      <c r="C14" s="13">
        <v>17173.599999999999</v>
      </c>
      <c r="D14" s="15">
        <v>58369</v>
      </c>
      <c r="E14" s="15">
        <v>59548.7</v>
      </c>
      <c r="F14" s="28">
        <f t="shared" si="0"/>
        <v>75613.5</v>
      </c>
      <c r="G14" s="28">
        <f t="shared" si="0"/>
        <v>76722.299999999988</v>
      </c>
      <c r="H14" s="29">
        <v>1244.8</v>
      </c>
      <c r="I14" s="29">
        <v>1290.2</v>
      </c>
      <c r="J14" s="29">
        <v>165</v>
      </c>
      <c r="K14" s="29">
        <v>165</v>
      </c>
      <c r="L14" s="30">
        <f t="shared" si="1"/>
        <v>1409.8</v>
      </c>
      <c r="M14" s="30">
        <f t="shared" si="1"/>
        <v>1455.2</v>
      </c>
      <c r="N14" s="29">
        <v>0</v>
      </c>
      <c r="O14" s="29">
        <v>0</v>
      </c>
      <c r="P14" s="31">
        <v>0</v>
      </c>
      <c r="Q14" s="31">
        <v>6141.9</v>
      </c>
      <c r="R14" s="31">
        <v>0</v>
      </c>
      <c r="S14" s="32"/>
      <c r="T14" s="32"/>
      <c r="U14" s="32">
        <v>20</v>
      </c>
      <c r="V14" s="32">
        <v>20</v>
      </c>
      <c r="W14" s="32">
        <v>0</v>
      </c>
      <c r="X14" s="32">
        <v>0</v>
      </c>
      <c r="Y14" s="32">
        <v>431.4</v>
      </c>
      <c r="Z14" s="32">
        <v>431.4</v>
      </c>
      <c r="AA14" s="32">
        <v>0</v>
      </c>
      <c r="AB14" s="32">
        <v>0</v>
      </c>
      <c r="AC14" s="33">
        <f>AA14+Q14+U14+W14+Y14+N14</f>
        <v>6593.2999999999993</v>
      </c>
      <c r="AD14" s="33">
        <f t="shared" si="2"/>
        <v>451.4</v>
      </c>
      <c r="AE14" s="34">
        <f t="shared" si="3"/>
        <v>83616.600000000006</v>
      </c>
      <c r="AF14" s="34">
        <f t="shared" si="3"/>
        <v>78628.899999999994</v>
      </c>
      <c r="AO14" s="9"/>
      <c r="AP14" s="9"/>
      <c r="AQ14" s="9"/>
      <c r="AR14" s="9"/>
      <c r="AS14" s="9"/>
    </row>
    <row r="15" spans="1:45" ht="22.5" x14ac:dyDescent="0.2">
      <c r="A15" s="12" t="s">
        <v>19</v>
      </c>
      <c r="B15" s="13">
        <v>7567.4</v>
      </c>
      <c r="C15" s="13">
        <v>7536.3</v>
      </c>
      <c r="D15" s="16">
        <v>39175.5</v>
      </c>
      <c r="E15" s="15">
        <v>39935.300000000003</v>
      </c>
      <c r="F15" s="28">
        <f t="shared" si="0"/>
        <v>46742.9</v>
      </c>
      <c r="G15" s="28">
        <f t="shared" si="0"/>
        <v>47471.600000000006</v>
      </c>
      <c r="H15" s="29">
        <v>622.5</v>
      </c>
      <c r="I15" s="29">
        <v>645.1</v>
      </c>
      <c r="J15" s="29">
        <v>61</v>
      </c>
      <c r="K15" s="29">
        <v>61</v>
      </c>
      <c r="L15" s="30">
        <f t="shared" si="1"/>
        <v>683.5</v>
      </c>
      <c r="M15" s="30">
        <f t="shared" si="1"/>
        <v>706.1</v>
      </c>
      <c r="N15" s="31">
        <v>0</v>
      </c>
      <c r="O15" s="31">
        <v>0</v>
      </c>
      <c r="P15" s="31">
        <v>0</v>
      </c>
      <c r="Q15" s="31">
        <v>4361.1000000000004</v>
      </c>
      <c r="R15" s="31">
        <v>0</v>
      </c>
      <c r="S15" s="32"/>
      <c r="T15" s="32"/>
      <c r="U15" s="32">
        <v>25</v>
      </c>
      <c r="V15" s="32">
        <v>25</v>
      </c>
      <c r="W15" s="32">
        <v>0</v>
      </c>
      <c r="X15" s="32">
        <v>0</v>
      </c>
      <c r="Y15" s="35">
        <v>800</v>
      </c>
      <c r="Z15" s="32">
        <v>700</v>
      </c>
      <c r="AA15" s="32">
        <v>90</v>
      </c>
      <c r="AB15" s="32">
        <v>85</v>
      </c>
      <c r="AC15" s="33">
        <f>AA15+Q15+U15+W15+Y15+N15</f>
        <v>5276.1</v>
      </c>
      <c r="AD15" s="33">
        <f t="shared" si="2"/>
        <v>810</v>
      </c>
      <c r="AE15" s="34">
        <f t="shared" si="3"/>
        <v>52702.5</v>
      </c>
      <c r="AF15" s="34">
        <f t="shared" si="3"/>
        <v>48987.700000000004</v>
      </c>
      <c r="AO15" s="9"/>
      <c r="AP15" s="9"/>
      <c r="AQ15" s="9"/>
      <c r="AR15" s="9"/>
      <c r="AS15" s="9"/>
    </row>
    <row r="16" spans="1:45" ht="22.5" x14ac:dyDescent="0.2">
      <c r="A16" s="12" t="s">
        <v>20</v>
      </c>
      <c r="B16" s="13">
        <v>2751.2</v>
      </c>
      <c r="C16" s="13">
        <v>2739.8</v>
      </c>
      <c r="D16" s="15">
        <v>5164.6000000000004</v>
      </c>
      <c r="E16" s="15">
        <v>5285.7</v>
      </c>
      <c r="F16" s="28">
        <f t="shared" si="0"/>
        <v>7915.8</v>
      </c>
      <c r="G16" s="28">
        <f t="shared" si="0"/>
        <v>8025.5</v>
      </c>
      <c r="H16" s="29">
        <v>311.2</v>
      </c>
      <c r="I16" s="29">
        <v>322.60000000000002</v>
      </c>
      <c r="J16" s="29">
        <v>21</v>
      </c>
      <c r="K16" s="29">
        <v>21</v>
      </c>
      <c r="L16" s="30">
        <f t="shared" si="1"/>
        <v>332.2</v>
      </c>
      <c r="M16" s="30">
        <f t="shared" si="1"/>
        <v>343.6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2"/>
      <c r="T16" s="32"/>
      <c r="U16" s="32">
        <v>24.8</v>
      </c>
      <c r="V16" s="32">
        <v>24.8</v>
      </c>
      <c r="W16" s="32">
        <v>0</v>
      </c>
      <c r="X16" s="32">
        <v>0</v>
      </c>
      <c r="Y16" s="35">
        <v>100</v>
      </c>
      <c r="Z16" s="32">
        <v>100</v>
      </c>
      <c r="AA16" s="32">
        <v>0</v>
      </c>
      <c r="AB16" s="32">
        <v>0</v>
      </c>
      <c r="AC16" s="33">
        <f>AA16+Q16+U16+W16+Y16+N16</f>
        <v>124.8</v>
      </c>
      <c r="AD16" s="33">
        <f t="shared" si="2"/>
        <v>124.8</v>
      </c>
      <c r="AE16" s="34">
        <f t="shared" si="3"/>
        <v>8372.7999999999993</v>
      </c>
      <c r="AF16" s="34">
        <f t="shared" si="3"/>
        <v>8493.9</v>
      </c>
    </row>
    <row r="17" spans="1:37" ht="22.5" x14ac:dyDescent="0.2">
      <c r="A17" s="12" t="s">
        <v>21</v>
      </c>
      <c r="B17" s="13">
        <v>3573.6</v>
      </c>
      <c r="C17" s="13">
        <v>3558.9</v>
      </c>
      <c r="D17" s="15">
        <v>20083.2</v>
      </c>
      <c r="E17" s="15">
        <v>20469.5</v>
      </c>
      <c r="F17" s="28">
        <f t="shared" si="0"/>
        <v>23656.799999999999</v>
      </c>
      <c r="G17" s="28">
        <f t="shared" si="0"/>
        <v>24028.400000000001</v>
      </c>
      <c r="H17" s="29">
        <v>622.5</v>
      </c>
      <c r="I17" s="29">
        <v>645.1</v>
      </c>
      <c r="J17" s="29">
        <v>30</v>
      </c>
      <c r="K17" s="29">
        <v>30</v>
      </c>
      <c r="L17" s="30">
        <f t="shared" si="1"/>
        <v>652.5</v>
      </c>
      <c r="M17" s="30">
        <f t="shared" si="1"/>
        <v>675.1</v>
      </c>
      <c r="N17" s="31">
        <v>0</v>
      </c>
      <c r="O17" s="31">
        <v>0</v>
      </c>
      <c r="P17" s="31">
        <v>0</v>
      </c>
      <c r="Q17" s="31">
        <v>4837.3</v>
      </c>
      <c r="R17" s="31">
        <v>0</v>
      </c>
      <c r="S17" s="32"/>
      <c r="T17" s="32"/>
      <c r="U17" s="32">
        <v>24.8</v>
      </c>
      <c r="V17" s="32">
        <v>24.8</v>
      </c>
      <c r="W17" s="32">
        <v>2456.3000000000002</v>
      </c>
      <c r="X17" s="32">
        <v>0</v>
      </c>
      <c r="Y17" s="35">
        <v>1024.7</v>
      </c>
      <c r="Z17" s="32">
        <v>1024.7</v>
      </c>
      <c r="AA17" s="32">
        <v>200</v>
      </c>
      <c r="AB17" s="32">
        <v>200</v>
      </c>
      <c r="AC17" s="33">
        <f>AA17+Q17+U17+W17+Y17+N17</f>
        <v>8543.1</v>
      </c>
      <c r="AD17" s="33">
        <f t="shared" si="2"/>
        <v>1249.5</v>
      </c>
      <c r="AE17" s="34">
        <f t="shared" si="3"/>
        <v>32852.400000000001</v>
      </c>
      <c r="AF17" s="34">
        <f t="shared" si="3"/>
        <v>25953</v>
      </c>
    </row>
    <row r="18" spans="1:37" ht="22.5" x14ac:dyDescent="0.2">
      <c r="A18" s="12" t="s">
        <v>22</v>
      </c>
      <c r="B18" s="13">
        <v>2395.8000000000002</v>
      </c>
      <c r="C18" s="13">
        <v>2386</v>
      </c>
      <c r="D18" s="15">
        <v>12362.7</v>
      </c>
      <c r="E18" s="15">
        <v>12606.6</v>
      </c>
      <c r="F18" s="28">
        <f t="shared" si="0"/>
        <v>14758.5</v>
      </c>
      <c r="G18" s="28">
        <f t="shared" si="0"/>
        <v>14992.6</v>
      </c>
      <c r="H18" s="29">
        <v>311.2</v>
      </c>
      <c r="I18" s="29">
        <v>322.60000000000002</v>
      </c>
      <c r="J18" s="29">
        <v>12</v>
      </c>
      <c r="K18" s="29">
        <v>12</v>
      </c>
      <c r="L18" s="30">
        <f t="shared" si="1"/>
        <v>323.2</v>
      </c>
      <c r="M18" s="30">
        <f t="shared" si="1"/>
        <v>334.6</v>
      </c>
      <c r="N18" s="31">
        <v>0</v>
      </c>
      <c r="O18" s="31">
        <v>0</v>
      </c>
      <c r="P18" s="31">
        <v>0</v>
      </c>
      <c r="Q18" s="31">
        <v>0</v>
      </c>
      <c r="R18" s="31">
        <v>8742.7999999999993</v>
      </c>
      <c r="S18" s="32"/>
      <c r="T18" s="32"/>
      <c r="U18" s="32">
        <v>24.8</v>
      </c>
      <c r="V18" s="32">
        <v>24.8</v>
      </c>
      <c r="W18" s="32">
        <v>0</v>
      </c>
      <c r="X18" s="32">
        <v>2456.3000000000002</v>
      </c>
      <c r="Y18" s="35">
        <v>0</v>
      </c>
      <c r="Z18" s="32">
        <v>0</v>
      </c>
      <c r="AA18" s="32">
        <v>60</v>
      </c>
      <c r="AB18" s="32">
        <v>60</v>
      </c>
      <c r="AC18" s="33">
        <f>AA18+Q18+U18+W18+Y18+N18</f>
        <v>84.8</v>
      </c>
      <c r="AD18" s="33">
        <f t="shared" si="2"/>
        <v>11283.899999999998</v>
      </c>
      <c r="AE18" s="34">
        <f t="shared" si="3"/>
        <v>15166.5</v>
      </c>
      <c r="AF18" s="34">
        <f t="shared" si="3"/>
        <v>26611.1</v>
      </c>
      <c r="AK18" s="9"/>
    </row>
    <row r="19" spans="1:37" s="43" customFormat="1" x14ac:dyDescent="0.2">
      <c r="A19" s="37" t="s">
        <v>28</v>
      </c>
      <c r="B19" s="38">
        <f>SUM(B13:B18)</f>
        <v>49471.9</v>
      </c>
      <c r="C19" s="38">
        <f>SUM(C13:C18)</f>
        <v>49268.4</v>
      </c>
      <c r="D19" s="38">
        <f>SUM(D13:D18)</f>
        <v>169206.50000000003</v>
      </c>
      <c r="E19" s="38">
        <f>SUM(E13:E18)</f>
        <v>172667.9</v>
      </c>
      <c r="F19" s="39">
        <f>SUM(F13:F18)</f>
        <v>218678.39999999997</v>
      </c>
      <c r="G19" s="39">
        <f>C19+E19</f>
        <v>221936.3</v>
      </c>
      <c r="H19" s="39">
        <f t="shared" ref="H19:P19" si="4">SUM(H13:H18)</f>
        <v>3112.2</v>
      </c>
      <c r="I19" s="39">
        <f t="shared" si="4"/>
        <v>3225.6</v>
      </c>
      <c r="J19" s="39">
        <f t="shared" si="4"/>
        <v>289</v>
      </c>
      <c r="K19" s="39">
        <f t="shared" si="4"/>
        <v>289</v>
      </c>
      <c r="L19" s="39">
        <f t="shared" si="4"/>
        <v>3401.2</v>
      </c>
      <c r="M19" s="39">
        <f t="shared" si="4"/>
        <v>3514.6</v>
      </c>
      <c r="N19" s="40">
        <f t="shared" si="4"/>
        <v>11470.6</v>
      </c>
      <c r="O19" s="40">
        <f t="shared" si="4"/>
        <v>7333.7</v>
      </c>
      <c r="P19" s="40">
        <f t="shared" si="4"/>
        <v>11537.1</v>
      </c>
      <c r="Q19" s="40">
        <f t="shared" ref="Q19:V19" si="5">SUM(Q13:Q18)</f>
        <v>19600.7</v>
      </c>
      <c r="R19" s="40">
        <f t="shared" si="5"/>
        <v>19846.5</v>
      </c>
      <c r="S19" s="40">
        <f t="shared" si="5"/>
        <v>0</v>
      </c>
      <c r="T19" s="40">
        <f t="shared" si="5"/>
        <v>0</v>
      </c>
      <c r="U19" s="39">
        <f t="shared" si="5"/>
        <v>144.4</v>
      </c>
      <c r="V19" s="39">
        <f t="shared" si="5"/>
        <v>144.4</v>
      </c>
      <c r="W19" s="40">
        <f t="shared" ref="W19:AB19" si="6">W13+W14+W15+W16+W17+W18</f>
        <v>2456.3000000000002</v>
      </c>
      <c r="X19" s="40">
        <f t="shared" si="6"/>
        <v>2456.3000000000002</v>
      </c>
      <c r="Y19" s="40">
        <f t="shared" si="6"/>
        <v>5069.4000000000005</v>
      </c>
      <c r="Z19" s="40">
        <f t="shared" si="6"/>
        <v>6622.4999999999991</v>
      </c>
      <c r="AA19" s="40">
        <f t="shared" si="6"/>
        <v>350</v>
      </c>
      <c r="AB19" s="40">
        <f t="shared" si="6"/>
        <v>345</v>
      </c>
      <c r="AC19" s="39">
        <f>SUM(AC13:AC18)</f>
        <v>46425.100000000006</v>
      </c>
      <c r="AD19" s="39">
        <f>SUM(AD13:AD18)</f>
        <v>40951.800000000003</v>
      </c>
      <c r="AE19" s="39">
        <f t="shared" si="3"/>
        <v>268504.69999999995</v>
      </c>
      <c r="AF19" s="39">
        <f t="shared" si="3"/>
        <v>266402.7</v>
      </c>
      <c r="AG19" s="17"/>
      <c r="AH19" s="18"/>
    </row>
    <row r="20" spans="1:37" x14ac:dyDescent="0.2">
      <c r="A20" s="19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G20" s="21"/>
      <c r="AH20" s="21"/>
    </row>
    <row r="21" spans="1:37" x14ac:dyDescent="0.2">
      <c r="A21" s="22"/>
      <c r="D21" s="23"/>
      <c r="E21" s="23"/>
      <c r="J21" s="24"/>
      <c r="K21" s="24"/>
      <c r="L21" s="24"/>
      <c r="V21" s="25"/>
      <c r="W21" s="25"/>
      <c r="X21" s="25"/>
      <c r="Y21" s="25"/>
      <c r="Z21" s="25"/>
      <c r="AA21" s="25"/>
      <c r="AB21" s="25"/>
      <c r="AC21" s="23"/>
      <c r="AE21" s="26"/>
      <c r="AF21" s="26"/>
    </row>
    <row r="22" spans="1:37" x14ac:dyDescent="0.2">
      <c r="AC22" s="27"/>
    </row>
    <row r="23" spans="1:37" x14ac:dyDescent="0.2">
      <c r="AC23" s="26"/>
      <c r="AD23" s="23"/>
    </row>
    <row r="24" spans="1:37" x14ac:dyDescent="0.2">
      <c r="AC24" s="26"/>
    </row>
    <row r="28" spans="1:37" x14ac:dyDescent="0.2">
      <c r="AC28" s="26"/>
    </row>
  </sheetData>
  <mergeCells count="29">
    <mergeCell ref="AC1:AG1"/>
    <mergeCell ref="AC2:AF2"/>
    <mergeCell ref="AC7:AF7"/>
    <mergeCell ref="A8:A10"/>
    <mergeCell ref="B8:G9"/>
    <mergeCell ref="H8:M8"/>
    <mergeCell ref="N8:Z8"/>
    <mergeCell ref="AC8:AD10"/>
    <mergeCell ref="AE8:AF10"/>
    <mergeCell ref="R7:T7"/>
    <mergeCell ref="AA9:AB10"/>
    <mergeCell ref="B10:C10"/>
    <mergeCell ref="D10:E10"/>
    <mergeCell ref="W9:X10"/>
    <mergeCell ref="Y9:Z10"/>
    <mergeCell ref="F10:G10"/>
    <mergeCell ref="H9:I10"/>
    <mergeCell ref="J9:K10"/>
    <mergeCell ref="L9:M10"/>
    <mergeCell ref="N9:P10"/>
    <mergeCell ref="A5:M5"/>
    <mergeCell ref="M7:P7"/>
    <mergeCell ref="N11:O11"/>
    <mergeCell ref="K1:U1"/>
    <mergeCell ref="J2:U2"/>
    <mergeCell ref="J3:U3"/>
    <mergeCell ref="Q9:R10"/>
    <mergeCell ref="S9:T10"/>
    <mergeCell ref="U9:V10"/>
  </mergeCells>
  <pageMargins left="0.59055118110236227" right="0.19685039370078741" top="0.19685039370078741" bottom="0.35433070866141736" header="0.31496062992125984" footer="0.31496062992125984"/>
  <pageSetup paperSize="9" scale="63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Lenovo</cp:lastModifiedBy>
  <cp:lastPrinted>2022-11-25T11:05:57Z</cp:lastPrinted>
  <dcterms:created xsi:type="dcterms:W3CDTF">2022-11-11T12:29:09Z</dcterms:created>
  <dcterms:modified xsi:type="dcterms:W3CDTF">2022-12-22T11:10:46Z</dcterms:modified>
</cp:coreProperties>
</file>