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 iterate="1"/>
</workbook>
</file>

<file path=xl/calcChain.xml><?xml version="1.0" encoding="utf-8"?>
<calcChain xmlns="http://schemas.openxmlformats.org/spreadsheetml/2006/main">
  <c r="G43" i="1" l="1"/>
  <c r="G41" i="1"/>
  <c r="F43" i="1"/>
  <c r="F44" i="1"/>
  <c r="G44" i="1" s="1"/>
  <c r="F45" i="1"/>
  <c r="F46" i="1"/>
  <c r="F47" i="1"/>
  <c r="F41" i="1"/>
  <c r="G31" i="1"/>
  <c r="G32" i="1"/>
  <c r="G23" i="1"/>
  <c r="G24" i="1"/>
  <c r="F18" i="1"/>
  <c r="G18" i="1" s="1"/>
  <c r="F19" i="1"/>
  <c r="G19" i="1" s="1"/>
  <c r="F21" i="1"/>
  <c r="F22" i="1"/>
  <c r="F23" i="1"/>
  <c r="F24" i="1"/>
  <c r="F25" i="1"/>
  <c r="G25" i="1" s="1"/>
  <c r="F26" i="1"/>
  <c r="G26" i="1" s="1"/>
  <c r="F27" i="1"/>
  <c r="F28" i="1"/>
  <c r="F29" i="1"/>
  <c r="G29" i="1" s="1"/>
  <c r="F30" i="1"/>
  <c r="G30" i="1" s="1"/>
  <c r="F31" i="1"/>
  <c r="F32" i="1"/>
  <c r="F33" i="1"/>
  <c r="F34" i="1"/>
  <c r="F36" i="1"/>
  <c r="F37" i="1"/>
  <c r="F38" i="1"/>
  <c r="F39" i="1"/>
  <c r="F40" i="1"/>
  <c r="G40" i="1" s="1"/>
  <c r="F15" i="1"/>
  <c r="G15" i="1" s="1"/>
  <c r="G10" i="1"/>
  <c r="G13" i="1"/>
  <c r="F9" i="1"/>
  <c r="F10" i="1"/>
  <c r="F11" i="1"/>
  <c r="G11" i="1" s="1"/>
  <c r="F12" i="1"/>
  <c r="G12" i="1" s="1"/>
  <c r="F13" i="1"/>
  <c r="E35" i="1"/>
  <c r="D35" i="1"/>
  <c r="F35" i="1" s="1"/>
  <c r="D20" i="1"/>
  <c r="E20" i="1"/>
  <c r="F20" i="1" s="1"/>
  <c r="G20" i="1" s="1"/>
  <c r="C20" i="1"/>
  <c r="D17" i="1"/>
  <c r="F17" i="1" s="1"/>
  <c r="E17" i="1"/>
  <c r="E16" i="1"/>
  <c r="D16" i="1"/>
  <c r="F16" i="1" s="1"/>
  <c r="G16" i="1" s="1"/>
  <c r="E8" i="1" l="1"/>
  <c r="D8" i="1"/>
  <c r="F8" i="1" s="1"/>
  <c r="G8" i="1" s="1"/>
  <c r="C35" i="1"/>
  <c r="C17" i="1"/>
  <c r="G17" i="1" s="1"/>
</calcChain>
</file>

<file path=xl/sharedStrings.xml><?xml version="1.0" encoding="utf-8"?>
<sst xmlns="http://schemas.openxmlformats.org/spreadsheetml/2006/main" count="95" uniqueCount="79">
  <si>
    <t>Приложение к отчету КСП</t>
  </si>
  <si>
    <t>(финансовые показатели - в тыс.руб.)</t>
  </si>
  <si>
    <t>№</t>
  </si>
  <si>
    <t>Наименование показателя</t>
  </si>
  <si>
    <t>район</t>
  </si>
  <si>
    <t xml:space="preserve">поселения </t>
  </si>
  <si>
    <t>всего</t>
  </si>
  <si>
    <t>I</t>
  </si>
  <si>
    <t>Экспертно-аналитическая деятельность</t>
  </si>
  <si>
    <t>Количество экспертно-аналитических мероприятий, в том числе:</t>
  </si>
  <si>
    <t>1.1</t>
  </si>
  <si>
    <t>обследований, анализов</t>
  </si>
  <si>
    <t>1.2</t>
  </si>
  <si>
    <t>финансовых экспертиз (заключений)</t>
  </si>
  <si>
    <t>1.3</t>
  </si>
  <si>
    <t>внешних проверок годовой отчетности (с главными администраторами)</t>
  </si>
  <si>
    <t>2</t>
  </si>
  <si>
    <t>Количество подготовленных КСП предложений</t>
  </si>
  <si>
    <t>3</t>
  </si>
  <si>
    <t>Количество предложений КСП, учтенных при принятии решений</t>
  </si>
  <si>
    <t>II</t>
  </si>
  <si>
    <t>Контрольная деятельность</t>
  </si>
  <si>
    <t>Количество проведенных проверок</t>
  </si>
  <si>
    <t>Количество объектов проверок</t>
  </si>
  <si>
    <t>Объем проверенных средств, в том числе</t>
  </si>
  <si>
    <t>3.1</t>
  </si>
  <si>
    <t>3.2</t>
  </si>
  <si>
    <t>Выявлено нарушений и недостатков, всего, в том числе:</t>
  </si>
  <si>
    <t>4.1</t>
  </si>
  <si>
    <t>нецелевое использование бюджетных средств</t>
  </si>
  <si>
    <t>4.2</t>
  </si>
  <si>
    <t>неэффективное расходование бюджетных средств</t>
  </si>
  <si>
    <t>4.3</t>
  </si>
  <si>
    <t>неправомерное использование бюджетных средств</t>
  </si>
  <si>
    <t>4.4</t>
  </si>
  <si>
    <t>недополучение доходов бюджета (недоначисление, задолженность, пени)</t>
  </si>
  <si>
    <t>4.5</t>
  </si>
  <si>
    <t>4.6</t>
  </si>
  <si>
    <t>нарушения учёта и отчётности</t>
  </si>
  <si>
    <t>4.7</t>
  </si>
  <si>
    <t>нарушения бюджетного процесса</t>
  </si>
  <si>
    <t>4.8</t>
  </si>
  <si>
    <t>4.9</t>
  </si>
  <si>
    <t>нарушения порядка управления и распоряжения имуществом</t>
  </si>
  <si>
    <t>4.10</t>
  </si>
  <si>
    <t>прочие нарушения и недостатки</t>
  </si>
  <si>
    <t xml:space="preserve">Направлено представлений </t>
  </si>
  <si>
    <t>Снято с контроля представлений</t>
  </si>
  <si>
    <t>Направлено предписаний</t>
  </si>
  <si>
    <t>Снято с контроля предписаний</t>
  </si>
  <si>
    <t>Устранено финансовых нарушений, в т.ч.:</t>
  </si>
  <si>
    <t>9.1</t>
  </si>
  <si>
    <t>возмещено средств в бюджет</t>
  </si>
  <si>
    <t>9.2</t>
  </si>
  <si>
    <t>возмещено средств организаций</t>
  </si>
  <si>
    <t>9.3</t>
  </si>
  <si>
    <t>выполнено работ, оказано услуг</t>
  </si>
  <si>
    <t>9.4</t>
  </si>
  <si>
    <t>иные устранения нарушений и недостатков</t>
  </si>
  <si>
    <t>10</t>
  </si>
  <si>
    <t>Устранено нарушений порядка управления имуществом</t>
  </si>
  <si>
    <t>Издано НПА (новых, внесено изменений)</t>
  </si>
  <si>
    <t>Справочно:</t>
  </si>
  <si>
    <t>12</t>
  </si>
  <si>
    <t>Привлечено должностных лиц к дисциплинарной ответственности</t>
  </si>
  <si>
    <t>13</t>
  </si>
  <si>
    <t>Направлено материалов в правоохранительные органы</t>
  </si>
  <si>
    <t>Стоимость муниципального имущества</t>
  </si>
  <si>
    <t>Объем бюджетных финансовых средств</t>
  </si>
  <si>
    <t>нарушение порядка применения бюджетной классификации</t>
  </si>
  <si>
    <t>нарушения законодательства о размещении заказа (44-ФЗ)</t>
  </si>
  <si>
    <t>динамика, коэфф.</t>
  </si>
  <si>
    <t>-</t>
  </si>
  <si>
    <t>2021 год</t>
  </si>
  <si>
    <t>2022 год</t>
  </si>
  <si>
    <t>привлечено к административной отвественности (количество лиц)</t>
  </si>
  <si>
    <t>Составлено КСП адм протоколов, в том числе</t>
  </si>
  <si>
    <t>Сумма штрафов</t>
  </si>
  <si>
    <t xml:space="preserve">              Основные показатели деятельности контрольно-счетной палаты Березовского района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</si>
</sst>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_р_._-;\-* #,##0_р_._-;_-* &quot;-&quot;??_р_._-;_-@_-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 wrapText="1"/>
    </xf>
    <xf numFmtId="43" fontId="1" fillId="0" borderId="1" xfId="1" applyFont="1" applyFill="1" applyBorder="1" applyAlignment="1">
      <alignment horizontal="center"/>
    </xf>
    <xf numFmtId="43" fontId="1" fillId="0" borderId="1" xfId="1" applyFont="1" applyFill="1" applyBorder="1" applyAlignment="1">
      <alignment horizontal="center" wrapText="1"/>
    </xf>
    <xf numFmtId="43" fontId="1" fillId="0" borderId="1" xfId="1" applyFont="1" applyBorder="1" applyAlignment="1">
      <alignment horizontal="center" vertical="top"/>
    </xf>
    <xf numFmtId="43" fontId="1" fillId="0" borderId="1" xfId="1" applyFont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3" fillId="0" borderId="1" xfId="1" applyFont="1" applyBorder="1" applyAlignment="1">
      <alignment horizontal="center"/>
    </xf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Fill="1" applyBorder="1" applyAlignment="1">
      <alignment horizontal="center" vertical="justify" wrapText="1"/>
    </xf>
    <xf numFmtId="0" fontId="2" fillId="0" borderId="1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5" fontId="1" fillId="0" borderId="1" xfId="1" applyNumberFormat="1" applyFont="1" applyBorder="1" applyAlignment="1">
      <alignment wrapText="1"/>
    </xf>
    <xf numFmtId="43" fontId="1" fillId="0" borderId="1" xfId="1" applyFont="1" applyFill="1" applyBorder="1" applyAlignment="1"/>
    <xf numFmtId="0" fontId="2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 shrinkToFi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B14" sqref="B14:G14"/>
    </sheetView>
  </sheetViews>
  <sheetFormatPr defaultRowHeight="15" x14ac:dyDescent="0.25"/>
  <cols>
    <col min="1" max="1" width="5" bestFit="1" customWidth="1"/>
    <col min="2" max="2" width="43.28515625" customWidth="1"/>
    <col min="3" max="3" width="16.42578125" customWidth="1"/>
    <col min="4" max="4" width="15.42578125" bestFit="1" customWidth="1"/>
    <col min="5" max="5" width="16.5703125" bestFit="1" customWidth="1"/>
    <col min="6" max="6" width="17.5703125" customWidth="1"/>
    <col min="7" max="7" width="10.85546875" customWidth="1"/>
  </cols>
  <sheetData>
    <row r="1" spans="1:7" ht="15.75" x14ac:dyDescent="0.25">
      <c r="A1" s="9"/>
      <c r="B1" s="9"/>
      <c r="C1" s="9"/>
      <c r="D1" s="9"/>
      <c r="E1" s="36" t="s">
        <v>0</v>
      </c>
      <c r="F1" s="37"/>
      <c r="G1" s="37"/>
    </row>
    <row r="2" spans="1:7" x14ac:dyDescent="0.25">
      <c r="A2" s="43" t="s">
        <v>78</v>
      </c>
      <c r="B2" s="34"/>
      <c r="C2" s="34"/>
      <c r="D2" s="34"/>
      <c r="E2" s="34"/>
      <c r="F2" s="34"/>
      <c r="G2" s="34"/>
    </row>
    <row r="3" spans="1:7" x14ac:dyDescent="0.25">
      <c r="A3" s="34"/>
      <c r="B3" s="34"/>
      <c r="C3" s="34"/>
      <c r="D3" s="34"/>
      <c r="E3" s="34"/>
      <c r="F3" s="34"/>
      <c r="G3" s="34"/>
    </row>
    <row r="4" spans="1:7" ht="15.75" x14ac:dyDescent="0.25">
      <c r="A4" s="9"/>
      <c r="B4" s="29"/>
      <c r="C4" s="36" t="s">
        <v>1</v>
      </c>
      <c r="D4" s="37"/>
      <c r="E4" s="37"/>
      <c r="F4" s="37"/>
      <c r="G4" s="34"/>
    </row>
    <row r="5" spans="1:7" ht="15.75" x14ac:dyDescent="0.25">
      <c r="A5" s="38" t="s">
        <v>2</v>
      </c>
      <c r="B5" s="38" t="s">
        <v>3</v>
      </c>
      <c r="C5" s="38" t="s">
        <v>73</v>
      </c>
      <c r="D5" s="41" t="s">
        <v>74</v>
      </c>
      <c r="E5" s="41"/>
      <c r="F5" s="41"/>
      <c r="G5" s="42" t="s">
        <v>71</v>
      </c>
    </row>
    <row r="6" spans="1:7" ht="15.75" x14ac:dyDescent="0.25">
      <c r="A6" s="39"/>
      <c r="B6" s="39"/>
      <c r="C6" s="40"/>
      <c r="D6" s="1" t="s">
        <v>4</v>
      </c>
      <c r="E6" s="26" t="s">
        <v>5</v>
      </c>
      <c r="F6" s="2" t="s">
        <v>6</v>
      </c>
      <c r="G6" s="42"/>
    </row>
    <row r="7" spans="1:7" ht="15.75" x14ac:dyDescent="0.25">
      <c r="A7" s="25" t="s">
        <v>7</v>
      </c>
      <c r="B7" s="33" t="s">
        <v>8</v>
      </c>
      <c r="C7" s="34"/>
      <c r="D7" s="34"/>
      <c r="E7" s="34"/>
      <c r="F7" s="34"/>
      <c r="G7" s="34"/>
    </row>
    <row r="8" spans="1:7" ht="31.5" x14ac:dyDescent="0.25">
      <c r="A8" s="26">
        <v>1</v>
      </c>
      <c r="B8" s="22" t="s">
        <v>9</v>
      </c>
      <c r="C8" s="2">
        <v>213</v>
      </c>
      <c r="D8" s="2">
        <f>D9+D10+D11</f>
        <v>87</v>
      </c>
      <c r="E8" s="2">
        <f>E9+E10+E11</f>
        <v>107</v>
      </c>
      <c r="F8" s="2">
        <f>D8+E8</f>
        <v>194</v>
      </c>
      <c r="G8" s="11">
        <f>F8/C8</f>
        <v>0.91079812206572774</v>
      </c>
    </row>
    <row r="9" spans="1:7" ht="15.75" x14ac:dyDescent="0.25">
      <c r="A9" s="3" t="s">
        <v>10</v>
      </c>
      <c r="B9" s="22" t="s">
        <v>11</v>
      </c>
      <c r="C9" s="2">
        <v>0</v>
      </c>
      <c r="D9" s="2">
        <v>0</v>
      </c>
      <c r="E9" s="1">
        <v>0</v>
      </c>
      <c r="F9" s="2">
        <f t="shared" ref="F9:F13" si="0">D9+E9</f>
        <v>0</v>
      </c>
      <c r="G9" s="11" t="s">
        <v>72</v>
      </c>
    </row>
    <row r="10" spans="1:7" ht="15.75" x14ac:dyDescent="0.25">
      <c r="A10" s="3" t="s">
        <v>12</v>
      </c>
      <c r="B10" s="22" t="s">
        <v>13</v>
      </c>
      <c r="C10" s="2">
        <v>200</v>
      </c>
      <c r="D10" s="2">
        <v>80</v>
      </c>
      <c r="E10" s="1">
        <v>101</v>
      </c>
      <c r="F10" s="2">
        <f t="shared" si="0"/>
        <v>181</v>
      </c>
      <c r="G10" s="11">
        <f t="shared" ref="G10:G13" si="1">F10/C10</f>
        <v>0.90500000000000003</v>
      </c>
    </row>
    <row r="11" spans="1:7" ht="31.5" x14ac:dyDescent="0.25">
      <c r="A11" s="3" t="s">
        <v>14</v>
      </c>
      <c r="B11" s="22" t="s">
        <v>15</v>
      </c>
      <c r="C11" s="2">
        <v>13</v>
      </c>
      <c r="D11" s="2">
        <v>7</v>
      </c>
      <c r="E11" s="1">
        <v>6</v>
      </c>
      <c r="F11" s="2">
        <f t="shared" si="0"/>
        <v>13</v>
      </c>
      <c r="G11" s="11">
        <f t="shared" si="1"/>
        <v>1</v>
      </c>
    </row>
    <row r="12" spans="1:7" ht="31.5" x14ac:dyDescent="0.25">
      <c r="A12" s="3" t="s">
        <v>16</v>
      </c>
      <c r="B12" s="22" t="s">
        <v>17</v>
      </c>
      <c r="C12" s="2">
        <v>52</v>
      </c>
      <c r="D12" s="2">
        <v>33</v>
      </c>
      <c r="E12" s="1">
        <v>59</v>
      </c>
      <c r="F12" s="2">
        <f t="shared" si="0"/>
        <v>92</v>
      </c>
      <c r="G12" s="11">
        <f t="shared" si="1"/>
        <v>1.7692307692307692</v>
      </c>
    </row>
    <row r="13" spans="1:7" ht="31.5" x14ac:dyDescent="0.25">
      <c r="A13" s="3" t="s">
        <v>18</v>
      </c>
      <c r="B13" s="22" t="s">
        <v>19</v>
      </c>
      <c r="C13" s="1">
        <v>15</v>
      </c>
      <c r="D13" s="1">
        <v>25</v>
      </c>
      <c r="E13" s="1">
        <v>7</v>
      </c>
      <c r="F13" s="2">
        <f t="shared" si="0"/>
        <v>32</v>
      </c>
      <c r="G13" s="11">
        <f t="shared" si="1"/>
        <v>2.1333333333333333</v>
      </c>
    </row>
    <row r="14" spans="1:7" ht="15.75" x14ac:dyDescent="0.25">
      <c r="A14" s="4" t="s">
        <v>20</v>
      </c>
      <c r="B14" s="33" t="s">
        <v>21</v>
      </c>
      <c r="C14" s="35"/>
      <c r="D14" s="35"/>
      <c r="E14" s="35"/>
      <c r="F14" s="35"/>
      <c r="G14" s="35"/>
    </row>
    <row r="15" spans="1:7" ht="15.75" x14ac:dyDescent="0.25">
      <c r="A15" s="5">
        <v>1</v>
      </c>
      <c r="B15" s="22" t="s">
        <v>22</v>
      </c>
      <c r="C15" s="2">
        <v>3</v>
      </c>
      <c r="D15" s="26">
        <v>2</v>
      </c>
      <c r="E15" s="1">
        <v>3</v>
      </c>
      <c r="F15" s="2">
        <f>D15+E15</f>
        <v>5</v>
      </c>
      <c r="G15" s="11">
        <f>F15/C15</f>
        <v>1.6666666666666667</v>
      </c>
    </row>
    <row r="16" spans="1:7" ht="15.75" x14ac:dyDescent="0.25">
      <c r="A16" s="3" t="s">
        <v>16</v>
      </c>
      <c r="B16" s="22" t="s">
        <v>23</v>
      </c>
      <c r="C16" s="12">
        <v>6</v>
      </c>
      <c r="D16" s="27">
        <f>1+1</f>
        <v>2</v>
      </c>
      <c r="E16" s="28">
        <f>3+1+2</f>
        <v>6</v>
      </c>
      <c r="F16" s="2">
        <f t="shared" ref="F16:F40" si="2">D16+E16</f>
        <v>8</v>
      </c>
      <c r="G16" s="11">
        <f t="shared" ref="G16:G40" si="3">F16/C16</f>
        <v>1.3333333333333333</v>
      </c>
    </row>
    <row r="17" spans="1:7" ht="15.75" x14ac:dyDescent="0.25">
      <c r="A17" s="3" t="s">
        <v>18</v>
      </c>
      <c r="B17" s="22" t="s">
        <v>24</v>
      </c>
      <c r="C17" s="12">
        <f>C18+C19</f>
        <v>509343.5</v>
      </c>
      <c r="D17" s="12">
        <f t="shared" ref="D17:E17" si="4">D18+D19</f>
        <v>623719.37</v>
      </c>
      <c r="E17" s="12">
        <f t="shared" si="4"/>
        <v>503315.7</v>
      </c>
      <c r="F17" s="2">
        <f t="shared" si="2"/>
        <v>1127035.07</v>
      </c>
      <c r="G17" s="11">
        <f t="shared" si="3"/>
        <v>2.2127210222570821</v>
      </c>
    </row>
    <row r="18" spans="1:7" ht="15.75" x14ac:dyDescent="0.25">
      <c r="A18" s="3" t="s">
        <v>25</v>
      </c>
      <c r="B18" s="22" t="s">
        <v>68</v>
      </c>
      <c r="C18" s="20">
        <v>459170.7</v>
      </c>
      <c r="D18" s="13">
        <v>134493.4</v>
      </c>
      <c r="E18" s="20">
        <v>349690.4</v>
      </c>
      <c r="F18" s="2">
        <f t="shared" si="2"/>
        <v>484183.80000000005</v>
      </c>
      <c r="G18" s="11">
        <f t="shared" si="3"/>
        <v>1.0544745124198909</v>
      </c>
    </row>
    <row r="19" spans="1:7" ht="15.75" x14ac:dyDescent="0.25">
      <c r="A19" s="3" t="s">
        <v>26</v>
      </c>
      <c r="B19" s="22" t="s">
        <v>67</v>
      </c>
      <c r="C19" s="20">
        <v>50172.800000000003</v>
      </c>
      <c r="D19" s="15">
        <v>489225.97</v>
      </c>
      <c r="E19" s="20">
        <v>153625.29999999999</v>
      </c>
      <c r="F19" s="2">
        <f t="shared" si="2"/>
        <v>642851.27</v>
      </c>
      <c r="G19" s="11">
        <f t="shared" si="3"/>
        <v>12.812744554818547</v>
      </c>
    </row>
    <row r="20" spans="1:7" ht="31.5" x14ac:dyDescent="0.25">
      <c r="A20" s="5">
        <v>4</v>
      </c>
      <c r="B20" s="22" t="s">
        <v>27</v>
      </c>
      <c r="C20" s="20">
        <f>C21+C22+C23+C24+C25+C26+C27+C28+C29+C30</f>
        <v>51862.299999999996</v>
      </c>
      <c r="D20" s="20">
        <f t="shared" ref="D20:E20" si="5">D21+D22+D23+D24+D25+D26+D27+D28+D29+D30</f>
        <v>19212.3</v>
      </c>
      <c r="E20" s="20">
        <f t="shared" si="5"/>
        <v>14429.3</v>
      </c>
      <c r="F20" s="2">
        <f t="shared" si="2"/>
        <v>33641.599999999999</v>
      </c>
      <c r="G20" s="11">
        <f t="shared" si="3"/>
        <v>0.6486715783912399</v>
      </c>
    </row>
    <row r="21" spans="1:7" ht="31.5" x14ac:dyDescent="0.25">
      <c r="A21" s="3" t="s">
        <v>28</v>
      </c>
      <c r="B21" s="22" t="s">
        <v>29</v>
      </c>
      <c r="C21" s="12">
        <v>0</v>
      </c>
      <c r="D21" s="13">
        <v>0</v>
      </c>
      <c r="E21" s="20">
        <v>0</v>
      </c>
      <c r="F21" s="2">
        <f t="shared" si="2"/>
        <v>0</v>
      </c>
      <c r="G21" s="11" t="s">
        <v>72</v>
      </c>
    </row>
    <row r="22" spans="1:7" ht="31.5" x14ac:dyDescent="0.25">
      <c r="A22" s="6" t="s">
        <v>30</v>
      </c>
      <c r="B22" s="22" t="s">
        <v>31</v>
      </c>
      <c r="C22" s="12">
        <v>0</v>
      </c>
      <c r="D22" s="13">
        <v>9</v>
      </c>
      <c r="E22" s="20">
        <v>0</v>
      </c>
      <c r="F22" s="2">
        <f t="shared" si="2"/>
        <v>9</v>
      </c>
      <c r="G22" s="11" t="s">
        <v>72</v>
      </c>
    </row>
    <row r="23" spans="1:7" ht="31.5" x14ac:dyDescent="0.25">
      <c r="A23" s="3" t="s">
        <v>32</v>
      </c>
      <c r="B23" s="22" t="s">
        <v>33</v>
      </c>
      <c r="C23" s="12">
        <v>3749.8</v>
      </c>
      <c r="D23" s="13">
        <v>223.2</v>
      </c>
      <c r="E23" s="20">
        <v>417.4</v>
      </c>
      <c r="F23" s="2">
        <f t="shared" si="2"/>
        <v>640.59999999999991</v>
      </c>
      <c r="G23" s="11">
        <f t="shared" si="3"/>
        <v>0.17083577790815507</v>
      </c>
    </row>
    <row r="24" spans="1:7" ht="31.5" x14ac:dyDescent="0.25">
      <c r="A24" s="3" t="s">
        <v>34</v>
      </c>
      <c r="B24" s="22" t="s">
        <v>35</v>
      </c>
      <c r="C24" s="20">
        <v>17.5</v>
      </c>
      <c r="D24" s="13">
        <v>0</v>
      </c>
      <c r="E24" s="20">
        <v>3687.9</v>
      </c>
      <c r="F24" s="2">
        <f t="shared" si="2"/>
        <v>3687.9</v>
      </c>
      <c r="G24" s="11">
        <f t="shared" si="3"/>
        <v>210.73714285714286</v>
      </c>
    </row>
    <row r="25" spans="1:7" ht="31.5" x14ac:dyDescent="0.25">
      <c r="A25" s="3" t="s">
        <v>36</v>
      </c>
      <c r="B25" s="22" t="s">
        <v>69</v>
      </c>
      <c r="C25" s="14">
        <v>12917.2</v>
      </c>
      <c r="D25" s="13">
        <v>191.3</v>
      </c>
      <c r="E25" s="20">
        <v>4618.3</v>
      </c>
      <c r="F25" s="2">
        <f t="shared" si="2"/>
        <v>4809.6000000000004</v>
      </c>
      <c r="G25" s="11">
        <f t="shared" si="3"/>
        <v>0.37234075496237573</v>
      </c>
    </row>
    <row r="26" spans="1:7" ht="15.75" x14ac:dyDescent="0.25">
      <c r="A26" s="3" t="s">
        <v>37</v>
      </c>
      <c r="B26" s="22" t="s">
        <v>38</v>
      </c>
      <c r="C26" s="20">
        <v>1063.3</v>
      </c>
      <c r="D26" s="13">
        <v>2811.1</v>
      </c>
      <c r="E26" s="20">
        <v>2124</v>
      </c>
      <c r="F26" s="2">
        <f t="shared" si="2"/>
        <v>4935.1000000000004</v>
      </c>
      <c r="G26" s="11">
        <f t="shared" si="3"/>
        <v>4.6413053700742974</v>
      </c>
    </row>
    <row r="27" spans="1:7" ht="15.75" x14ac:dyDescent="0.25">
      <c r="A27" s="6" t="s">
        <v>39</v>
      </c>
      <c r="B27" s="22" t="s">
        <v>40</v>
      </c>
      <c r="C27" s="20">
        <v>0</v>
      </c>
      <c r="D27" s="13">
        <v>0</v>
      </c>
      <c r="E27" s="20">
        <v>0</v>
      </c>
      <c r="F27" s="2">
        <f t="shared" si="2"/>
        <v>0</v>
      </c>
      <c r="G27" s="11" t="s">
        <v>72</v>
      </c>
    </row>
    <row r="28" spans="1:7" ht="31.5" x14ac:dyDescent="0.25">
      <c r="A28" s="6" t="s">
        <v>41</v>
      </c>
      <c r="B28" s="22" t="s">
        <v>70</v>
      </c>
      <c r="C28" s="14">
        <v>0</v>
      </c>
      <c r="D28" s="13">
        <v>0</v>
      </c>
      <c r="E28" s="20">
        <v>0</v>
      </c>
      <c r="F28" s="2">
        <f t="shared" si="2"/>
        <v>0</v>
      </c>
      <c r="G28" s="11" t="s">
        <v>72</v>
      </c>
    </row>
    <row r="29" spans="1:7" ht="31.5" x14ac:dyDescent="0.25">
      <c r="A29" s="7" t="s">
        <v>42</v>
      </c>
      <c r="B29" s="23" t="s">
        <v>43</v>
      </c>
      <c r="C29" s="14">
        <v>33973.599999999999</v>
      </c>
      <c r="D29" s="15">
        <v>13264.7</v>
      </c>
      <c r="E29" s="20">
        <v>2827.9</v>
      </c>
      <c r="F29" s="2">
        <f t="shared" si="2"/>
        <v>16092.6</v>
      </c>
      <c r="G29" s="11">
        <f t="shared" si="3"/>
        <v>0.47367956295476493</v>
      </c>
    </row>
    <row r="30" spans="1:7" ht="15.75" x14ac:dyDescent="0.25">
      <c r="A30" s="6" t="s">
        <v>44</v>
      </c>
      <c r="B30" s="22" t="s">
        <v>45</v>
      </c>
      <c r="C30" s="20">
        <v>140.9</v>
      </c>
      <c r="D30" s="13">
        <v>2713</v>
      </c>
      <c r="E30" s="20">
        <v>753.8</v>
      </c>
      <c r="F30" s="2">
        <f t="shared" si="2"/>
        <v>3466.8</v>
      </c>
      <c r="G30" s="11">
        <f t="shared" si="3"/>
        <v>24.604684173172462</v>
      </c>
    </row>
    <row r="31" spans="1:7" ht="15.75" x14ac:dyDescent="0.25">
      <c r="A31" s="8">
        <v>5</v>
      </c>
      <c r="B31" s="22" t="s">
        <v>46</v>
      </c>
      <c r="C31" s="12">
        <v>6</v>
      </c>
      <c r="D31" s="13">
        <v>3</v>
      </c>
      <c r="E31" s="20">
        <v>6</v>
      </c>
      <c r="F31" s="2">
        <f t="shared" si="2"/>
        <v>9</v>
      </c>
      <c r="G31" s="11">
        <f t="shared" si="3"/>
        <v>1.5</v>
      </c>
    </row>
    <row r="32" spans="1:7" ht="15.75" x14ac:dyDescent="0.25">
      <c r="A32" s="5">
        <v>6</v>
      </c>
      <c r="B32" s="22" t="s">
        <v>47</v>
      </c>
      <c r="C32" s="12">
        <v>6</v>
      </c>
      <c r="D32" s="13">
        <v>3</v>
      </c>
      <c r="E32" s="20">
        <v>6</v>
      </c>
      <c r="F32" s="2">
        <f t="shared" si="2"/>
        <v>9</v>
      </c>
      <c r="G32" s="11">
        <f t="shared" si="3"/>
        <v>1.5</v>
      </c>
    </row>
    <row r="33" spans="1:7" ht="15.75" x14ac:dyDescent="0.25">
      <c r="A33" s="5">
        <v>7</v>
      </c>
      <c r="B33" s="22" t="s">
        <v>48</v>
      </c>
      <c r="C33" s="12">
        <v>0</v>
      </c>
      <c r="D33" s="13">
        <v>0</v>
      </c>
      <c r="E33" s="20">
        <v>0</v>
      </c>
      <c r="F33" s="2">
        <f t="shared" si="2"/>
        <v>0</v>
      </c>
      <c r="G33" s="11" t="s">
        <v>72</v>
      </c>
    </row>
    <row r="34" spans="1:7" ht="15.75" x14ac:dyDescent="0.25">
      <c r="A34" s="8">
        <v>8</v>
      </c>
      <c r="B34" s="22" t="s">
        <v>49</v>
      </c>
      <c r="C34" s="12">
        <v>0</v>
      </c>
      <c r="D34" s="13">
        <v>0</v>
      </c>
      <c r="E34" s="20">
        <v>0</v>
      </c>
      <c r="F34" s="2">
        <f t="shared" si="2"/>
        <v>0</v>
      </c>
      <c r="G34" s="11" t="s">
        <v>72</v>
      </c>
    </row>
    <row r="35" spans="1:7" ht="15.75" x14ac:dyDescent="0.25">
      <c r="A35" s="8">
        <v>9</v>
      </c>
      <c r="B35" s="22" t="s">
        <v>50</v>
      </c>
      <c r="C35" s="12">
        <f>C36+C37+C38+C39</f>
        <v>0</v>
      </c>
      <c r="D35" s="12">
        <f>D36+D37+D38+D39</f>
        <v>197.2</v>
      </c>
      <c r="E35" s="12">
        <f>E36+E37+E38+E39</f>
        <v>200</v>
      </c>
      <c r="F35" s="2">
        <f t="shared" si="2"/>
        <v>397.2</v>
      </c>
      <c r="G35" s="11" t="s">
        <v>72</v>
      </c>
    </row>
    <row r="36" spans="1:7" ht="15.75" x14ac:dyDescent="0.25">
      <c r="A36" s="6" t="s">
        <v>51</v>
      </c>
      <c r="B36" s="22" t="s">
        <v>52</v>
      </c>
      <c r="C36" s="12">
        <v>0</v>
      </c>
      <c r="D36" s="13">
        <v>105.1</v>
      </c>
      <c r="E36" s="20">
        <v>0</v>
      </c>
      <c r="F36" s="2">
        <f t="shared" si="2"/>
        <v>105.1</v>
      </c>
      <c r="G36" s="11" t="s">
        <v>72</v>
      </c>
    </row>
    <row r="37" spans="1:7" ht="15.75" x14ac:dyDescent="0.25">
      <c r="A37" s="6" t="s">
        <v>53</v>
      </c>
      <c r="B37" s="22" t="s">
        <v>54</v>
      </c>
      <c r="C37" s="12">
        <v>0</v>
      </c>
      <c r="D37" s="13">
        <v>0</v>
      </c>
      <c r="E37" s="21">
        <v>0</v>
      </c>
      <c r="F37" s="2">
        <f t="shared" si="2"/>
        <v>0</v>
      </c>
      <c r="G37" s="11" t="s">
        <v>72</v>
      </c>
    </row>
    <row r="38" spans="1:7" ht="15.75" x14ac:dyDescent="0.25">
      <c r="A38" s="6" t="s">
        <v>55</v>
      </c>
      <c r="B38" s="22" t="s">
        <v>56</v>
      </c>
      <c r="C38" s="12">
        <v>0</v>
      </c>
      <c r="D38" s="13">
        <v>0</v>
      </c>
      <c r="E38" s="14">
        <v>0</v>
      </c>
      <c r="F38" s="2">
        <f t="shared" si="2"/>
        <v>0</v>
      </c>
      <c r="G38" s="11" t="s">
        <v>72</v>
      </c>
    </row>
    <row r="39" spans="1:7" ht="21" customHeight="1" x14ac:dyDescent="0.25">
      <c r="A39" s="3" t="s">
        <v>57</v>
      </c>
      <c r="B39" s="22" t="s">
        <v>58</v>
      </c>
      <c r="C39" s="16">
        <v>0</v>
      </c>
      <c r="D39" s="17">
        <v>92.1</v>
      </c>
      <c r="E39" s="18">
        <v>200</v>
      </c>
      <c r="F39" s="2">
        <f t="shared" si="2"/>
        <v>292.10000000000002</v>
      </c>
      <c r="G39" s="11" t="s">
        <v>72</v>
      </c>
    </row>
    <row r="40" spans="1:7" ht="31.5" x14ac:dyDescent="0.25">
      <c r="A40" s="3" t="s">
        <v>59</v>
      </c>
      <c r="B40" s="22" t="s">
        <v>60</v>
      </c>
      <c r="C40" s="12">
        <v>33973.599999999999</v>
      </c>
      <c r="D40" s="13">
        <v>12157</v>
      </c>
      <c r="E40" s="14">
        <v>2111.5</v>
      </c>
      <c r="F40" s="2">
        <f t="shared" si="2"/>
        <v>14268.5</v>
      </c>
      <c r="G40" s="11">
        <f t="shared" si="3"/>
        <v>0.41998787293663314</v>
      </c>
    </row>
    <row r="41" spans="1:7" ht="15.75" x14ac:dyDescent="0.25">
      <c r="A41" s="2">
        <v>11</v>
      </c>
      <c r="B41" s="22" t="s">
        <v>61</v>
      </c>
      <c r="C41" s="2">
        <v>16</v>
      </c>
      <c r="D41" s="5">
        <v>2</v>
      </c>
      <c r="E41" s="19">
        <v>13</v>
      </c>
      <c r="F41" s="2">
        <f>D41+E41</f>
        <v>15</v>
      </c>
      <c r="G41" s="11">
        <f>F41/C41</f>
        <v>0.9375</v>
      </c>
    </row>
    <row r="42" spans="1:7" ht="15.75" x14ac:dyDescent="0.25">
      <c r="A42" s="9"/>
      <c r="B42" s="24" t="s">
        <v>62</v>
      </c>
      <c r="C42" s="2"/>
      <c r="D42" s="26"/>
      <c r="E42" s="19"/>
      <c r="F42" s="2"/>
      <c r="G42" s="11"/>
    </row>
    <row r="43" spans="1:7" ht="31.5" x14ac:dyDescent="0.25">
      <c r="A43" s="10" t="s">
        <v>63</v>
      </c>
      <c r="B43" s="22" t="s">
        <v>64</v>
      </c>
      <c r="C43" s="2">
        <v>9</v>
      </c>
      <c r="D43" s="26">
        <v>4</v>
      </c>
      <c r="E43" s="19">
        <v>12</v>
      </c>
      <c r="F43" s="2">
        <f t="shared" ref="F43:F47" si="6">D43+E43</f>
        <v>16</v>
      </c>
      <c r="G43" s="11">
        <f>F43/C43</f>
        <v>1.7777777777777777</v>
      </c>
    </row>
    <row r="44" spans="1:7" ht="31.5" x14ac:dyDescent="0.25">
      <c r="A44" s="10" t="s">
        <v>65</v>
      </c>
      <c r="B44" s="22" t="s">
        <v>66</v>
      </c>
      <c r="C44" s="2">
        <v>6</v>
      </c>
      <c r="D44" s="26">
        <v>2</v>
      </c>
      <c r="E44" s="19">
        <v>6</v>
      </c>
      <c r="F44" s="2">
        <f t="shared" si="6"/>
        <v>8</v>
      </c>
      <c r="G44" s="11">
        <f t="shared" ref="G44" si="7">F44/C44</f>
        <v>1.3333333333333333</v>
      </c>
    </row>
    <row r="45" spans="1:7" ht="31.5" x14ac:dyDescent="0.25">
      <c r="A45" s="31">
        <v>14</v>
      </c>
      <c r="B45" s="32" t="s">
        <v>76</v>
      </c>
      <c r="C45" s="1">
        <v>0</v>
      </c>
      <c r="D45" s="30">
        <v>1</v>
      </c>
      <c r="E45" s="19">
        <v>0</v>
      </c>
      <c r="F45" s="2">
        <f t="shared" si="6"/>
        <v>1</v>
      </c>
      <c r="G45" s="11" t="s">
        <v>72</v>
      </c>
    </row>
    <row r="46" spans="1:7" ht="31.5" x14ac:dyDescent="0.25">
      <c r="A46" s="31">
        <v>15</v>
      </c>
      <c r="B46" s="23" t="s">
        <v>75</v>
      </c>
      <c r="C46" s="1">
        <v>0</v>
      </c>
      <c r="D46" s="30">
        <v>1</v>
      </c>
      <c r="E46" s="19">
        <v>0</v>
      </c>
      <c r="F46" s="2">
        <f t="shared" si="6"/>
        <v>1</v>
      </c>
      <c r="G46" s="11" t="s">
        <v>72</v>
      </c>
    </row>
    <row r="47" spans="1:7" ht="15.75" x14ac:dyDescent="0.25">
      <c r="A47" s="31">
        <v>16</v>
      </c>
      <c r="B47" s="23" t="s">
        <v>77</v>
      </c>
      <c r="C47" s="1">
        <v>0</v>
      </c>
      <c r="D47" s="30">
        <v>0</v>
      </c>
      <c r="E47" s="19">
        <v>0</v>
      </c>
      <c r="F47" s="2">
        <f t="shared" si="6"/>
        <v>0</v>
      </c>
      <c r="G47" s="11" t="s">
        <v>72</v>
      </c>
    </row>
  </sheetData>
  <mergeCells count="10">
    <mergeCell ref="B7:G7"/>
    <mergeCell ref="B14:G14"/>
    <mergeCell ref="E1:G1"/>
    <mergeCell ref="C4:G4"/>
    <mergeCell ref="A5:A6"/>
    <mergeCell ref="B5:B6"/>
    <mergeCell ref="C5:C6"/>
    <mergeCell ref="D5:F5"/>
    <mergeCell ref="G5:G6"/>
    <mergeCell ref="A2:G3"/>
  </mergeCells>
  <pageMargins left="0.70866141732283472" right="0.31496062992125984" top="0.35433070866141736" bottom="0.35433070866141736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2023-01-16T07:24:33Z</dcterms:modified>
</cp:coreProperties>
</file>