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9) 07.06.2024\Решение 366 Об исполнении бюджета за 2023 год\Решение 366 Об исп бюдж за 2023 год\"/>
    </mc:Choice>
  </mc:AlternateContent>
  <bookViews>
    <workbookView xWindow="0" yWindow="105" windowWidth="20730" windowHeight="11760"/>
  </bookViews>
  <sheets>
    <sheet name="Исполн. (доходы)_1" sheetId="2" r:id="rId1"/>
  </sheets>
  <calcPr calcId="162913" iterate="1"/>
</workbook>
</file>

<file path=xl/calcChain.xml><?xml version="1.0" encoding="utf-8"?>
<calcChain xmlns="http://schemas.openxmlformats.org/spreadsheetml/2006/main">
  <c r="O119" i="2" l="1"/>
  <c r="N119" i="2"/>
  <c r="P79" i="2"/>
  <c r="N69" i="2" l="1"/>
  <c r="O82" i="2"/>
  <c r="N38" i="2"/>
  <c r="P118" i="2"/>
  <c r="O117" i="2"/>
  <c r="N117" i="2"/>
  <c r="O133" i="2"/>
  <c r="N133" i="2"/>
  <c r="P142" i="2"/>
  <c r="P138" i="2"/>
  <c r="P121" i="2"/>
  <c r="P89" i="2"/>
  <c r="P88" i="2"/>
  <c r="O69" i="2"/>
  <c r="P71" i="2"/>
  <c r="P40" i="2"/>
  <c r="P47" i="2"/>
  <c r="P22" i="2"/>
  <c r="N13" i="2"/>
  <c r="N33" i="2"/>
  <c r="N72" i="2"/>
  <c r="N74" i="2"/>
  <c r="N76" i="2"/>
  <c r="N80" i="2"/>
  <c r="N82" i="2"/>
  <c r="N105" i="2"/>
  <c r="N109" i="2"/>
  <c r="N112" i="2"/>
  <c r="N115" i="2"/>
  <c r="N123" i="2"/>
  <c r="N130" i="2"/>
  <c r="N107" i="2"/>
  <c r="P143" i="2"/>
  <c r="P140" i="2"/>
  <c r="O107" i="2"/>
  <c r="P49" i="2"/>
  <c r="P35" i="2"/>
  <c r="P111" i="2"/>
  <c r="P139" i="2"/>
  <c r="O123" i="2"/>
  <c r="P129" i="2"/>
  <c r="P126" i="2"/>
  <c r="P124" i="2"/>
  <c r="P122" i="2"/>
  <c r="P120" i="2"/>
  <c r="O109" i="2"/>
  <c r="P87" i="2"/>
  <c r="P52" i="2"/>
  <c r="P19" i="2"/>
  <c r="P93" i="2"/>
  <c r="P134" i="2"/>
  <c r="P135" i="2"/>
  <c r="P136" i="2"/>
  <c r="P137" i="2"/>
  <c r="P141" i="2"/>
  <c r="P144" i="2"/>
  <c r="P145" i="2"/>
  <c r="O115" i="2"/>
  <c r="P115" i="2" s="1"/>
  <c r="O112" i="2"/>
  <c r="P100" i="2"/>
  <c r="P101" i="2"/>
  <c r="O80" i="2"/>
  <c r="P78" i="2"/>
  <c r="O76" i="2"/>
  <c r="O72" i="2"/>
  <c r="P64" i="2"/>
  <c r="P50" i="2"/>
  <c r="P48" i="2"/>
  <c r="P41" i="2"/>
  <c r="O33" i="2"/>
  <c r="P37" i="2"/>
  <c r="P29" i="2"/>
  <c r="P116" i="2"/>
  <c r="P44" i="2"/>
  <c r="P31" i="2"/>
  <c r="P51" i="2"/>
  <c r="P131" i="2"/>
  <c r="P132" i="2"/>
  <c r="O130" i="2"/>
  <c r="O13" i="2"/>
  <c r="O38" i="2"/>
  <c r="O74" i="2"/>
  <c r="O105" i="2"/>
  <c r="P62" i="2"/>
  <c r="P60" i="2"/>
  <c r="P59" i="2"/>
  <c r="P58" i="2"/>
  <c r="P27" i="2"/>
  <c r="P92" i="2"/>
  <c r="P90" i="2"/>
  <c r="P56" i="2"/>
  <c r="P20" i="2"/>
  <c r="P53" i="2"/>
  <c r="P23" i="2"/>
  <c r="P16" i="2"/>
  <c r="P46" i="2"/>
  <c r="P15" i="2"/>
  <c r="P17" i="2"/>
  <c r="P18" i="2"/>
  <c r="P21" i="2"/>
  <c r="P24" i="2"/>
  <c r="P25" i="2"/>
  <c r="P28" i="2"/>
  <c r="P32" i="2"/>
  <c r="P34" i="2"/>
  <c r="P36" i="2"/>
  <c r="P39" i="2"/>
  <c r="P42" i="2"/>
  <c r="P43" i="2"/>
  <c r="P54" i="2"/>
  <c r="P55" i="2"/>
  <c r="P63" i="2"/>
  <c r="P65" i="2"/>
  <c r="P68" i="2"/>
  <c r="P77" i="2"/>
  <c r="P83" i="2"/>
  <c r="P85" i="2"/>
  <c r="P86" i="2"/>
  <c r="P96" i="2"/>
  <c r="P97" i="2"/>
  <c r="P102" i="2"/>
  <c r="P103" i="2"/>
  <c r="P110" i="2"/>
  <c r="P113" i="2"/>
  <c r="P125" i="2"/>
  <c r="P127" i="2"/>
  <c r="P84" i="2"/>
  <c r="O12" i="2" l="1"/>
  <c r="N12" i="2"/>
  <c r="P82" i="2"/>
  <c r="P109" i="2"/>
  <c r="P133" i="2"/>
  <c r="P33" i="2"/>
  <c r="P38" i="2"/>
  <c r="P112" i="2"/>
  <c r="P117" i="2"/>
  <c r="P119" i="2"/>
  <c r="P130" i="2"/>
  <c r="P13" i="2"/>
  <c r="P76" i="2"/>
  <c r="P123" i="2"/>
  <c r="P12" i="2" l="1"/>
</calcChain>
</file>

<file path=xl/sharedStrings.xml><?xml version="1.0" encoding="utf-8"?>
<sst xmlns="http://schemas.openxmlformats.org/spreadsheetml/2006/main" count="404" uniqueCount="239">
  <si>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</si>
  <si>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от компенсации затрат бюджетов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</si>
  <si>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</si>
  <si>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</si>
  <si>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</si>
  <si>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</si>
  <si>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Минимальный налог, зачисляемый в бюджеты субъектов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</si>
  <si>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</si>
  <si>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доходы физических лиц,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</si>
  <si>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</si>
  <si>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</si>
  <si>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</si>
  <si>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</si>
  <si>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</si>
  <si>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</si>
  <si>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Прочие субсидии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</si>
  <si>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</si>
  <si>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</si>
  <si>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 от продажи квартир, находящихся в собственности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</si>
  <si>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</si>
  <si>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</si>
  <si>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</si>
  <si>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Государственная пошлина за выдачу разрешения на установку рекламной конструкции </t>
  </si>
  <si>
    <t>к решению Думы Березовского района</t>
  </si>
  <si>
    <t>% исполнения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</si>
  <si>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</si>
  <si>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</si>
  <si>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</si>
  <si>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</si>
  <si>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Земельный налог с организаций, обладающих земельным участком, расположенным в границах межселенных территорий</t>
  </si>
  <si>
    <t>Исполнено</t>
  </si>
  <si>
    <t>Код классификации доходов бюджетов</t>
  </si>
  <si>
    <t>Код главного адм-ра доходов бюджетов</t>
  </si>
  <si>
    <t>Код вида и подвида доходов бюджета</t>
  </si>
  <si>
    <t>Наименование главного администратора доходов бюджета и кода классификации доходов бюджетов</t>
  </si>
  <si>
    <t>План</t>
  </si>
  <si>
    <t>Администрация Березовского района</t>
  </si>
  <si>
    <t>040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</si>
  <si>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</si>
  <si>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</si>
  <si>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11690050050000140</t>
  </si>
  <si>
    <t>11406013130000430</t>
  </si>
  <si>
    <t>11406013050000430</t>
  </si>
  <si>
    <t>11402053050000410</t>
  </si>
  <si>
    <t>11401050050000410</t>
  </si>
  <si>
    <t>11302995050000130</t>
  </si>
  <si>
    <t>11109045050000120</t>
  </si>
  <si>
    <t>11105035050000120</t>
  </si>
  <si>
    <t>11105025050000120</t>
  </si>
  <si>
    <t>11105013130000120</t>
  </si>
  <si>
    <t>11105013050000120</t>
  </si>
  <si>
    <t>10807150011000110</t>
  </si>
  <si>
    <t>048</t>
  </si>
  <si>
    <t>050</t>
  </si>
  <si>
    <t>11103050050000120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</si>
  <si>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</si>
  <si>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Комитет по финансам администрации Березовского района</t>
  </si>
  <si>
    <t>076</t>
  </si>
  <si>
    <t>141</t>
  </si>
  <si>
    <t>161</t>
  </si>
  <si>
    <t>170</t>
  </si>
  <si>
    <t>177</t>
  </si>
  <si>
    <t>182</t>
  </si>
  <si>
    <t>10102010010000110</t>
  </si>
  <si>
    <t>10102020010000110</t>
  </si>
  <si>
    <t>10102030010000110</t>
  </si>
  <si>
    <t>10102040010000110</t>
  </si>
  <si>
    <t>10501011010000110</t>
  </si>
  <si>
    <t>10501021010000110</t>
  </si>
  <si>
    <t>10501022010000110</t>
  </si>
  <si>
    <t>10501050010000110</t>
  </si>
  <si>
    <t>10502010020000110</t>
  </si>
  <si>
    <t>10503010010000110</t>
  </si>
  <si>
    <t>10504020020000110</t>
  </si>
  <si>
    <t>10606033050000110</t>
  </si>
  <si>
    <t>10803010010000110</t>
  </si>
  <si>
    <t>188</t>
  </si>
  <si>
    <t>231</t>
  </si>
  <si>
    <t>Комитет образования администрации Березовского района</t>
  </si>
  <si>
    <t>241</t>
  </si>
  <si>
    <t>420</t>
  </si>
  <si>
    <t>530</t>
  </si>
  <si>
    <t>Администрация городского поселения Игрим</t>
  </si>
  <si>
    <t>ДОХОДЫ, ВСЕГО:</t>
  </si>
  <si>
    <t>Приложение 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</si>
  <si>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</si>
  <si>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</si>
  <si>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271</t>
  </si>
  <si>
    <t>20405099050000150</t>
  </si>
  <si>
    <t>11705050050000180</t>
  </si>
  <si>
    <t>Прочие дотации бюджетам муниципальных районов</t>
  </si>
  <si>
    <t>21960010050000150</t>
  </si>
  <si>
    <t>20249999050000150</t>
  </si>
  <si>
    <t>20240014050000150</t>
  </si>
  <si>
    <t>20235930050000150</t>
  </si>
  <si>
    <t>20235135050000150</t>
  </si>
  <si>
    <t>20235120050000150</t>
  </si>
  <si>
    <t>20235118050000150</t>
  </si>
  <si>
    <t>20235082050000150</t>
  </si>
  <si>
    <t>20230029050000150</t>
  </si>
  <si>
    <t>20230024050000150</t>
  </si>
  <si>
    <t>20229999050000150</t>
  </si>
  <si>
    <t>20225555050000150</t>
  </si>
  <si>
    <t>20225497050000150</t>
  </si>
  <si>
    <t>20220077050000150</t>
  </si>
  <si>
    <t>20220041050000150</t>
  </si>
  <si>
    <t>20219999050000150</t>
  </si>
  <si>
    <t>20215002050000150</t>
  </si>
  <si>
    <t>20215001050000150</t>
  </si>
  <si>
    <t>10501012010000110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</si>
  <si>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</si>
  <si>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</si>
  <si>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11607010050000140</t>
  </si>
  <si>
    <t>11607090050000140</t>
  </si>
  <si>
    <t>11610123010000140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</si>
  <si>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</si>
  <si>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20225304050000150</t>
  </si>
  <si>
    <t>20245303050000150</t>
  </si>
  <si>
    <t>21805030050000150</t>
  </si>
  <si>
    <t>21860010050000150</t>
  </si>
  <si>
    <t>11601092010000140</t>
  </si>
  <si>
    <t>11601192010000140</t>
  </si>
  <si>
    <t>10601030050000110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</si>
  <si>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межселенных территорий
</t>
  </si>
  <si>
    <t>10604011020000110</t>
  </si>
  <si>
    <t>10604012020000110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</si>
  <si>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</si>
  <si>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</si>
  <si>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Комитет культуры администрации Березовского района</t>
  </si>
  <si>
    <t>11601203010000140</t>
  </si>
  <si>
    <t>11602010020000140</t>
  </si>
  <si>
    <t>11601053010000140</t>
  </si>
  <si>
    <t>11601063010000140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</si>
  <si>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</si>
  <si>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</si>
  <si>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</si>
  <si>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</si>
  <si>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</si>
  <si>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</si>
  <si>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11601193010000140</t>
  </si>
  <si>
    <t>Служба жилищного и строительного надзора Ханты-Мансийского автономного округа-Югры</t>
  </si>
  <si>
    <t>Служба по контролю и надзору в сфере охраны окружающей среды, объектов животного мира и лесных отношений Ханты-Мансийского автономного округа-Югры</t>
  </si>
  <si>
    <t>X</t>
  </si>
  <si>
    <t>11107015050000120</t>
  </si>
  <si>
    <t>Субсидия бюджетам муниципальных районов на поддержку отрасли культуры</t>
  </si>
  <si>
    <t>20225519050000150</t>
  </si>
  <si>
    <t>Федеральная служба по надзору в сфере защиты прав потребителей и благополучия человека</t>
  </si>
  <si>
    <t xml:space="preserve"> Федеральная антимонопольная служба </t>
  </si>
  <si>
    <t xml:space="preserve">Министерство Российской Федерации по делам гражданской обороны, чрезвычайным ситуациям и ликвидации последствий стихийных бедствий </t>
  </si>
  <si>
    <t xml:space="preserve">Федеральная налоговая служба </t>
  </si>
  <si>
    <t xml:space="preserve">Министерство внутренних дел Российской Федерации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</si>
  <si>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</si>
  <si>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11601053019000140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</si>
  <si>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</si>
  <si>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</si>
  <si>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11611050010000140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</si>
  <si>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</si>
  <si>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</si>
  <si>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Транспортный налог с организаций</t>
  </si>
  <si>
    <t>Транспортный налог с физических лиц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</si>
  <si>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</si>
  <si>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</si>
  <si>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</si>
  <si>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</si>
  <si>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</si>
  <si>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Федеральное агентство по рыболовству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</si>
  <si>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</si>
  <si>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 бюджетов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</si>
  <si>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</si>
  <si>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Федеральная служба по надзору в сфере природопользования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</si>
  <si>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</si>
  <si>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</si>
  <si>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</si>
  <si>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</si>
  <si>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реализацию программ формирования современной городской среды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</si>
  <si>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</si>
  <si>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</si>
  <si>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</si>
  <si>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</si>
  <si>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</si>
  <si>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20235176050000150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</si>
  <si>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</si>
  <si>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10102080010000110</t>
  </si>
  <si>
    <t>Департамент образования и науки Ханты-Мансийского автономного округа - Югры</t>
  </si>
  <si>
    <t>230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</si>
  <si>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</si>
  <si>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</si>
  <si>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</si>
  <si>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тыс. руб.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</si>
  <si>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</si>
  <si>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Субсидии бюджетам муниципальных районов на реализацию мероприятий по обеспечению жильем молодых семей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</si>
  <si>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</si>
  <si>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Исполнение по доходам бюджета Березовского района за 2023 год по кодам классификации доходов бюджетов </t>
  </si>
  <si>
    <t>11201010010000120</t>
  </si>
  <si>
    <t>Плата за выбросы загрязняющих веществ в атмосферный воздух стационарными объектами</t>
  </si>
  <si>
    <t>11201030010000120</t>
  </si>
  <si>
    <t>Плата за сбросы загрязняющих веществ в водные объекты</t>
  </si>
  <si>
    <t>11201041010000120</t>
  </si>
  <si>
    <t>Плата за размещение отходов производства</t>
  </si>
  <si>
    <t>11201042010000120</t>
  </si>
  <si>
    <t>Плата за размещение твердых коммунальных отходов</t>
  </si>
  <si>
    <t>20220300050000150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</si>
  <si>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</si>
  <si>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20220303050000150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</si>
  <si>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</si>
  <si>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</si>
  <si>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</si>
  <si>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</si>
  <si>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</si>
  <si>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Служба государственного надзора за техническим состоянием самоходных машин и других видов техники Ханты-Мансийского автономного округа – Югры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</si>
  <si>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</si>
  <si>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</si>
  <si>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</si>
  <si>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10102130010000110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</si>
  <si>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</si>
  <si>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</si>
  <si>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</si>
  <si>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</si>
  <si>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Комитет спорта и социальной политики администрации Березовского района</t>
  </si>
  <si>
    <t>11601072010000140</t>
  </si>
  <si>
    <t>11601142010000140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</si>
  <si>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</si>
  <si>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11601082010009140</t>
  </si>
  <si>
    <t>370</t>
  </si>
  <si>
    <t>Департамент региональной безопасности Ханты-Мансийского автономного округа – Югры</t>
  </si>
  <si>
    <t>Департамент административного обеспечения  Ханты-Мансийского автономного округа – Югры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</si>
  <si>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</si>
  <si>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</si>
  <si>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</si>
  <si>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</si>
  <si>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</si>
  <si>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</si>
  <si>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</si>
  <si>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</si>
  <si>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</si>
  <si>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</si>
  <si>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</si>
  <si>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</si>
  <si>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от 07 июня 2024 года 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</si>
</sst>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#,##0.00;[Red]\-#,##0.00;0.00"/>
    <numFmt numFmtId="166" formatCode="00\.00\.00"/>
    <numFmt numFmtId="167" formatCode="0.0"/>
    <numFmt numFmtId="168" formatCode="#,##0.0_ ;[Red]\-#,##0.0\ "/>
    <numFmt numFmtId="169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Font="1" applyProtection="1">
      <protection hidden="1"/>
    </xf>
    <xf numFmtId="0" fontId="7" fillId="0" borderId="0" xfId="1" applyFont="1"/>
    <xf numFmtId="0" fontId="9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1" fillId="0" borderId="0" xfId="1" applyFont="1"/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justify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right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Border="1" applyAlignment="1" applyProtection="1">
      <alignment horizontal="left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left" wrapText="1"/>
      <protection hidden="1"/>
    </xf>
    <xf numFmtId="164" fontId="3" fillId="0" borderId="1" xfId="1" applyNumberFormat="1" applyFont="1" applyFill="1" applyBorder="1" applyAlignment="1" applyProtection="1">
      <alignment horizontal="center" wrapText="1"/>
      <protection hidden="1"/>
    </xf>
    <xf numFmtId="167" fontId="3" fillId="0" borderId="1" xfId="1" applyNumberFormat="1" applyFont="1" applyBorder="1" applyAlignment="1">
      <alignment horizontal="center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164" fontId="4" fillId="0" borderId="1" xfId="1" applyNumberFormat="1" applyFont="1" applyFill="1" applyBorder="1" applyAlignment="1" applyProtection="1">
      <alignment horizontal="center" wrapText="1"/>
      <protection hidden="1"/>
    </xf>
    <xf numFmtId="167" fontId="4" fillId="0" borderId="1" xfId="1" applyNumberFormat="1" applyFont="1" applyBorder="1" applyAlignment="1">
      <alignment horizontal="center"/>
    </xf>
    <xf numFmtId="168" fontId="3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67" fontId="3" fillId="0" borderId="1" xfId="1" applyNumberFormat="1" applyFont="1" applyFill="1" applyBorder="1" applyAlignment="1">
      <alignment horizontal="center"/>
    </xf>
    <xf numFmtId="0" fontId="7" fillId="0" borderId="0" xfId="1" applyFont="1" applyFill="1"/>
    <xf numFmtId="169" fontId="4" fillId="0" borderId="1" xfId="1" applyNumberFormat="1" applyFont="1" applyFill="1" applyBorder="1" applyAlignment="1" applyProtection="1">
      <alignment horizontal="center"/>
      <protection hidden="1"/>
    </xf>
    <xf numFmtId="169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>
      <alignment horizontal="center"/>
    </xf>
    <xf numFmtId="169" fontId="3" fillId="0" borderId="1" xfId="1" applyNumberFormat="1" applyFont="1" applyFill="1" applyBorder="1" applyAlignment="1">
      <alignment horizontal="center"/>
    </xf>
    <xf numFmtId="169" fontId="4" fillId="0" borderId="1" xfId="1" applyNumberFormat="1" applyFont="1" applyFill="1" applyBorder="1" applyAlignment="1">
      <alignment horizontal="center"/>
    </xf>
    <xf numFmtId="0" fontId="7" fillId="0" borderId="0" xfId="1" applyFont="1" applyFill="1" applyProtection="1">
      <protection hidden="1"/>
    </xf>
    <xf numFmtId="0" fontId="3" fillId="0" borderId="1" xfId="0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 applyProtection="1">
      <alignment horizontal="center" wrapText="1"/>
      <protection hidden="1"/>
    </xf>
    <xf numFmtId="0" fontId="14" fillId="0" borderId="0" xfId="1" applyFont="1" applyAlignment="1">
      <alignment horizontal="right"/>
    </xf>
    <xf numFmtId="0" fontId="4" fillId="3" borderId="1" xfId="1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Alignment="1">
      <alignment wrapText="1"/>
    </xf>
    <xf numFmtId="0" fontId="3" fillId="3" borderId="1" xfId="1" applyNumberFormat="1" applyFont="1" applyFill="1" applyBorder="1" applyAlignment="1" applyProtection="1">
      <alignment horizontal="left" wrapText="1"/>
      <protection hidden="1"/>
    </xf>
    <xf numFmtId="0" fontId="3" fillId="3" borderId="2" xfId="0" applyNumberFormat="1" applyFont="1" applyFill="1" applyBorder="1" applyAlignment="1" applyProtection="1">
      <alignment horizontal="left" wrapText="1"/>
      <protection hidden="1"/>
    </xf>
    <xf numFmtId="0" fontId="3" fillId="0" borderId="0" xfId="3" applyFont="1" applyAlignment="1" applyProtection="1">
      <alignment wrapText="1"/>
    </xf>
    <xf numFmtId="0" fontId="4" fillId="3" borderId="1" xfId="1" applyFont="1" applyFill="1" applyBorder="1" applyAlignment="1" applyProtection="1">
      <alignment horizontal="center"/>
      <protection hidden="1"/>
    </xf>
    <xf numFmtId="168" fontId="7" fillId="0" borderId="0" xfId="1" applyNumberFormat="1" applyFont="1"/>
    <xf numFmtId="166" fontId="3" fillId="0" borderId="1" xfId="1" applyNumberFormat="1" applyFont="1" applyFill="1" applyBorder="1" applyAlignment="1" applyProtection="1">
      <alignment horizontal="left"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6" fontId="12" fillId="0" borderId="1" xfId="1" applyNumberFormat="1" applyFont="1" applyFill="1" applyBorder="1" applyAlignment="1" applyProtection="1">
      <alignment horizontal="left" wrapText="1"/>
      <protection hidden="1"/>
    </xf>
    <xf numFmtId="165" fontId="12" fillId="0" borderId="1" xfId="1" applyNumberFormat="1" applyFont="1" applyFill="1" applyBorder="1" applyAlignment="1" applyProtection="1">
      <alignment wrapText="1"/>
      <protection hidden="1"/>
    </xf>
    <xf numFmtId="164" fontId="7" fillId="0" borderId="0" xfId="1" applyNumberFormat="1" applyFont="1"/>
    <xf numFmtId="164" fontId="7" fillId="3" borderId="0" xfId="1" applyNumberFormat="1" applyFont="1" applyFill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justify" wrapText="1"/>
      <protection hidden="1"/>
    </xf>
    <xf numFmtId="0" fontId="3" fillId="3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Border="1" applyAlignment="1"/>
    <xf numFmtId="0" fontId="3" fillId="3" borderId="1" xfId="0" applyFont="1" applyFill="1" applyBorder="1" applyAlignment="1">
      <alignment horizontal="justify" wrapText="1"/>
    </xf>
    <xf numFmtId="0" fontId="3" fillId="3" borderId="1" xfId="0" applyNumberFormat="1" applyFont="1" applyFill="1" applyBorder="1" applyAlignment="1">
      <alignment horizontal="justify" wrapText="1"/>
    </xf>
    <xf numFmtId="0" fontId="3" fillId="2" borderId="1" xfId="1" applyNumberFormat="1" applyFont="1" applyFill="1" applyBorder="1" applyAlignment="1" applyProtection="1">
      <alignment horizontal="justify" wrapText="1"/>
      <protection hidden="1"/>
    </xf>
    <xf numFmtId="0" fontId="4" fillId="0" borderId="1" xfId="1" applyFont="1" applyBorder="1" applyAlignment="1"/>
    <xf numFmtId="0" fontId="3" fillId="0" borderId="1" xfId="1" applyFont="1" applyBorder="1" applyAlignment="1" applyProtection="1">
      <protection hidden="1"/>
    </xf>
    <xf numFmtId="0" fontId="7" fillId="0" borderId="1" xfId="1" applyFont="1" applyBorder="1" applyAlignment="1"/>
    <xf numFmtId="49" fontId="3" fillId="0" borderId="1" xfId="1" applyNumberFormat="1" applyFont="1" applyBorder="1" applyAlignment="1"/>
    <xf numFmtId="0" fontId="3" fillId="3" borderId="1" xfId="1" applyFont="1" applyFill="1" applyBorder="1" applyAlignment="1">
      <alignment horizontal="justify" wrapText="1"/>
    </xf>
    <xf numFmtId="0" fontId="3" fillId="3" borderId="1" xfId="1" applyNumberFormat="1" applyFont="1" applyFill="1" applyBorder="1" applyAlignment="1">
      <alignment horizontal="justify"/>
    </xf>
    <xf numFmtId="0" fontId="3" fillId="3" borderId="2" xfId="1" applyFont="1" applyFill="1" applyBorder="1" applyAlignment="1">
      <alignment horizontal="justify" wrapText="1"/>
    </xf>
    <xf numFmtId="0" fontId="3" fillId="3" borderId="1" xfId="1" applyNumberFormat="1" applyFont="1" applyFill="1" applyBorder="1" applyAlignment="1">
      <alignment horizontal="justify" wrapText="1"/>
    </xf>
    <xf numFmtId="0" fontId="4" fillId="3" borderId="0" xfId="0" applyFont="1" applyFill="1" applyAlignment="1">
      <alignment horizontal="center" wrapText="1"/>
    </xf>
    <xf numFmtId="0" fontId="4" fillId="3" borderId="1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0" applyNumberFormat="1" applyFont="1" applyFill="1" applyBorder="1" applyAlignment="1" applyProtection="1">
      <alignment horizontal="left" wrapText="1"/>
      <protection hidden="1"/>
    </xf>
    <xf numFmtId="168" fontId="4" fillId="0" borderId="1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0" applyFont="1" applyBorder="1" applyAlignment="1">
      <alignment horizontal="center"/>
    </xf>
    <xf numFmtId="166" fontId="3" fillId="0" borderId="1" xfId="1" applyNumberFormat="1" applyFont="1" applyFill="1" applyBorder="1" applyAlignment="1" applyProtection="1">
      <alignment horizontal="left"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6" fontId="12" fillId="0" borderId="1" xfId="1" applyNumberFormat="1" applyFont="1" applyFill="1" applyBorder="1" applyAlignment="1" applyProtection="1">
      <alignment horizontal="left" wrapText="1"/>
      <protection hidden="1"/>
    </xf>
    <xf numFmtId="165" fontId="12" fillId="0" borderId="1" xfId="1" applyNumberFormat="1" applyFont="1" applyFill="1" applyBorder="1" applyAlignment="1" applyProtection="1">
      <alignment wrapText="1"/>
      <protection hidden="1"/>
    </xf>
    <xf numFmtId="0" fontId="8" fillId="0" borderId="0" xfId="1" applyFont="1" applyAlignment="1" applyProtection="1">
      <alignment horizontal="right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center" vertical="distributed"/>
      <protection hidden="1"/>
    </xf>
    <xf numFmtId="0" fontId="5" fillId="0" borderId="0" xfId="0" applyFont="1" applyAlignment="1">
      <alignment horizontal="center" vertical="distributed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Гиперссылка" xfId="3" builtinId="8"/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5"/>
  <sheetViews>
    <sheetView showGridLines="0" tabSelected="1" topLeftCell="B2" zoomScaleNormal="100" workbookViewId="0">
      <selection activeCell="S10" sqref="S10"/>
    </sheetView>
  </sheetViews>
  <sheetFormatPr defaultColWidth="9.140625" defaultRowHeight="12.75" x14ac:dyDescent="0.2"/>
  <cols>
    <col min="1" max="1" width="6" style="4" customWidth="1"/>
    <col min="2" max="2" width="9.140625" style="4"/>
    <col min="3" max="3" width="17" style="4" customWidth="1"/>
    <col min="4" max="4" width="50.85546875" style="4" customWidth="1"/>
    <col min="5" max="13" width="0" style="4" hidden="1" customWidth="1"/>
    <col min="14" max="14" width="14.42578125" style="34" customWidth="1"/>
    <col min="15" max="15" width="13.42578125" style="34" customWidth="1"/>
    <col min="16" max="16" width="10.42578125" style="4" customWidth="1"/>
    <col min="17" max="17" width="15.7109375" style="4" customWidth="1"/>
    <col min="18" max="18" width="11.42578125" style="4" customWidth="1"/>
    <col min="19" max="236" width="9.140625" style="4" customWidth="1"/>
    <col min="237" max="16384" width="9.140625" style="4"/>
  </cols>
  <sheetData>
    <row r="1" spans="1:16" ht="409.6" hidden="1" customHeight="1" x14ac:dyDescent="0.2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40"/>
      <c r="O1" s="40"/>
    </row>
    <row r="2" spans="1:16" ht="23.25" customHeight="1" x14ac:dyDescent="0.25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87" t="s">
        <v>84</v>
      </c>
      <c r="O2" s="87"/>
      <c r="P2" s="87"/>
    </row>
    <row r="3" spans="1:16" ht="13.5" customHeight="1" x14ac:dyDescent="0.25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87" t="s">
        <v>23</v>
      </c>
      <c r="O3" s="87"/>
      <c r="P3" s="87"/>
    </row>
    <row r="4" spans="1:16" ht="12.75" customHeight="1" x14ac:dyDescent="0.25">
      <c r="A4" s="2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87" t="s">
        <v>238</v>
      </c>
      <c r="O4" s="87"/>
      <c r="P4" s="87"/>
    </row>
    <row r="5" spans="1:16" ht="13.5" customHeight="1" x14ac:dyDescent="0.2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40"/>
      <c r="O5" s="40"/>
    </row>
    <row r="6" spans="1:16" ht="43.5" customHeight="1" x14ac:dyDescent="0.2">
      <c r="A6" s="5"/>
      <c r="B6" s="5"/>
      <c r="C6" s="94" t="s">
        <v>192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</row>
    <row r="7" spans="1:16" ht="7.5" customHeight="1" x14ac:dyDescent="0.2">
      <c r="A7" s="2"/>
      <c r="B7" s="2"/>
      <c r="C7" s="2"/>
      <c r="D7" s="6"/>
      <c r="E7" s="6"/>
      <c r="F7" s="6"/>
      <c r="G7" s="7"/>
      <c r="H7" s="6"/>
      <c r="I7" s="6"/>
      <c r="J7" s="6"/>
      <c r="K7" s="6"/>
      <c r="L7" s="6"/>
      <c r="M7" s="6"/>
      <c r="N7" s="6"/>
      <c r="O7" s="40"/>
      <c r="P7" s="8"/>
    </row>
    <row r="8" spans="1:16" ht="15.75" x14ac:dyDescent="0.25">
      <c r="A8" s="2"/>
      <c r="B8" s="2"/>
      <c r="C8" s="2"/>
      <c r="D8" s="6"/>
      <c r="E8" s="6"/>
      <c r="F8" s="6"/>
      <c r="G8" s="7"/>
      <c r="H8" s="6"/>
      <c r="I8" s="6"/>
      <c r="J8" s="6"/>
      <c r="K8" s="6"/>
      <c r="L8" s="6"/>
      <c r="M8" s="6"/>
      <c r="N8" s="6"/>
      <c r="O8" s="40"/>
      <c r="P8" s="43" t="s">
        <v>188</v>
      </c>
    </row>
    <row r="9" spans="1:16" ht="25.5" customHeight="1" x14ac:dyDescent="0.2">
      <c r="A9" s="2"/>
      <c r="B9" s="96" t="s">
        <v>31</v>
      </c>
      <c r="C9" s="96"/>
      <c r="D9" s="90" t="s">
        <v>34</v>
      </c>
      <c r="E9" s="9"/>
      <c r="F9" s="9"/>
      <c r="G9" s="10"/>
      <c r="H9" s="9"/>
      <c r="I9" s="9"/>
      <c r="J9" s="9"/>
      <c r="K9" s="9"/>
      <c r="L9" s="9"/>
      <c r="M9" s="9"/>
      <c r="N9" s="90" t="s">
        <v>35</v>
      </c>
      <c r="O9" s="90" t="s">
        <v>30</v>
      </c>
      <c r="P9" s="93" t="s">
        <v>24</v>
      </c>
    </row>
    <row r="10" spans="1:16" ht="63.75" customHeight="1" x14ac:dyDescent="0.2">
      <c r="A10" s="2"/>
      <c r="B10" s="10" t="s">
        <v>32</v>
      </c>
      <c r="C10" s="10" t="s">
        <v>33</v>
      </c>
      <c r="D10" s="91"/>
      <c r="E10" s="9"/>
      <c r="F10" s="9"/>
      <c r="G10" s="10"/>
      <c r="H10" s="9"/>
      <c r="I10" s="9"/>
      <c r="J10" s="9"/>
      <c r="K10" s="9"/>
      <c r="L10" s="9"/>
      <c r="M10" s="9"/>
      <c r="N10" s="92"/>
      <c r="O10" s="92"/>
      <c r="P10" s="91"/>
    </row>
    <row r="11" spans="1:16" ht="16.5" customHeight="1" x14ac:dyDescent="0.2">
      <c r="A11" s="2"/>
      <c r="B11" s="11">
        <v>1</v>
      </c>
      <c r="C11" s="12">
        <v>2</v>
      </c>
      <c r="D11" s="1">
        <v>3</v>
      </c>
      <c r="E11" s="13"/>
      <c r="F11" s="13"/>
      <c r="G11" s="14"/>
      <c r="H11" s="13"/>
      <c r="I11" s="13"/>
      <c r="J11" s="13"/>
      <c r="K11" s="13"/>
      <c r="L11" s="13"/>
      <c r="M11" s="13"/>
      <c r="N11" s="41">
        <v>4</v>
      </c>
      <c r="O11" s="41">
        <v>5</v>
      </c>
      <c r="P11" s="1">
        <v>6</v>
      </c>
    </row>
    <row r="12" spans="1:16" ht="18" customHeight="1" x14ac:dyDescent="0.2">
      <c r="A12" s="2"/>
      <c r="B12" s="81" t="s">
        <v>83</v>
      </c>
      <c r="C12" s="82"/>
      <c r="D12" s="82"/>
      <c r="E12" s="15"/>
      <c r="F12" s="15"/>
      <c r="G12" s="16"/>
      <c r="H12" s="15"/>
      <c r="I12" s="15"/>
      <c r="J12" s="15"/>
      <c r="K12" s="15"/>
      <c r="L12" s="15"/>
      <c r="M12" s="15"/>
      <c r="N12" s="80">
        <f>N13+N33+N38+N69+N72+N74+N76+N80+N82+N105+N109+N112+N115+N119+N123+N130+N133+N107+N117</f>
        <v>5888987.700000002</v>
      </c>
      <c r="O12" s="80">
        <f>O13+O33+O38+O69+O72+O74+O76+O80+O82+O105+O109+O112+O115+O119+O123+O130+O133+O107+O117</f>
        <v>5337098.3</v>
      </c>
      <c r="P12" s="60">
        <f>O12/N12*100</f>
        <v>90.628450455075622</v>
      </c>
    </row>
    <row r="13" spans="1:16" ht="21" customHeight="1" x14ac:dyDescent="0.2">
      <c r="A13" s="2"/>
      <c r="B13" s="17" t="s">
        <v>37</v>
      </c>
      <c r="C13" s="57"/>
      <c r="D13" s="58" t="s">
        <v>36</v>
      </c>
      <c r="E13" s="18"/>
      <c r="F13" s="18"/>
      <c r="G13" s="19"/>
      <c r="H13" s="18"/>
      <c r="I13" s="18"/>
      <c r="J13" s="18"/>
      <c r="K13" s="18"/>
      <c r="L13" s="18"/>
      <c r="M13" s="18"/>
      <c r="N13" s="59">
        <f>SUM(N14:N32)</f>
        <v>26942.2</v>
      </c>
      <c r="O13" s="59">
        <f>SUM(O14:O32)</f>
        <v>27475.300000000003</v>
      </c>
      <c r="P13" s="60">
        <f>O13/N13*100</f>
        <v>101.97868028594547</v>
      </c>
    </row>
    <row r="14" spans="1:16" ht="27.75" hidden="1" customHeight="1" x14ac:dyDescent="0.2">
      <c r="A14" s="20"/>
      <c r="B14" s="21" t="s">
        <v>37</v>
      </c>
      <c r="C14" s="22" t="s">
        <v>51</v>
      </c>
      <c r="D14" s="61" t="s">
        <v>22</v>
      </c>
      <c r="E14" s="83"/>
      <c r="F14" s="83"/>
      <c r="G14" s="83"/>
      <c r="H14" s="83"/>
      <c r="I14" s="83"/>
      <c r="J14" s="84"/>
      <c r="K14" s="84"/>
      <c r="L14" s="84"/>
      <c r="M14" s="84"/>
      <c r="N14" s="23">
        <v>0</v>
      </c>
      <c r="O14" s="23">
        <v>0</v>
      </c>
      <c r="P14" s="24" t="s">
        <v>142</v>
      </c>
    </row>
    <row r="15" spans="1:16" ht="76.5" customHeight="1" x14ac:dyDescent="0.2">
      <c r="A15" s="20"/>
      <c r="B15" s="21" t="s">
        <v>37</v>
      </c>
      <c r="C15" s="22" t="s">
        <v>50</v>
      </c>
      <c r="D15" s="62" t="s">
        <v>85</v>
      </c>
      <c r="E15" s="83"/>
      <c r="F15" s="83"/>
      <c r="G15" s="83"/>
      <c r="H15" s="83"/>
      <c r="I15" s="83"/>
      <c r="J15" s="84"/>
      <c r="K15" s="84"/>
      <c r="L15" s="84"/>
      <c r="M15" s="84"/>
      <c r="N15" s="23">
        <v>2400</v>
      </c>
      <c r="O15" s="23">
        <v>2487.6</v>
      </c>
      <c r="P15" s="24">
        <f t="shared" ref="P15:P56" si="0">O15/N15*100</f>
        <v>103.64999999999999</v>
      </c>
    </row>
    <row r="16" spans="1:16" ht="62.25" customHeight="1" x14ac:dyDescent="0.2">
      <c r="A16" s="20"/>
      <c r="B16" s="25" t="s">
        <v>37</v>
      </c>
      <c r="C16" s="22" t="s">
        <v>49</v>
      </c>
      <c r="D16" s="62" t="s">
        <v>25</v>
      </c>
      <c r="E16" s="51"/>
      <c r="F16" s="51"/>
      <c r="G16" s="51"/>
      <c r="H16" s="51"/>
      <c r="I16" s="51"/>
      <c r="J16" s="52"/>
      <c r="K16" s="52"/>
      <c r="L16" s="52"/>
      <c r="M16" s="52"/>
      <c r="N16" s="23">
        <v>1320</v>
      </c>
      <c r="O16" s="23">
        <v>1375.3</v>
      </c>
      <c r="P16" s="24">
        <f t="shared" si="0"/>
        <v>104.18939393939392</v>
      </c>
    </row>
    <row r="17" spans="1:27" ht="64.5" customHeight="1" x14ac:dyDescent="0.2">
      <c r="A17" s="20"/>
      <c r="B17" s="25" t="s">
        <v>37</v>
      </c>
      <c r="C17" s="22" t="s">
        <v>48</v>
      </c>
      <c r="D17" s="62" t="s">
        <v>21</v>
      </c>
      <c r="E17" s="83"/>
      <c r="F17" s="83"/>
      <c r="G17" s="83"/>
      <c r="H17" s="83"/>
      <c r="I17" s="83"/>
      <c r="J17" s="84"/>
      <c r="K17" s="84"/>
      <c r="L17" s="84"/>
      <c r="M17" s="84"/>
      <c r="N17" s="23">
        <v>460.3</v>
      </c>
      <c r="O17" s="23">
        <v>460.3</v>
      </c>
      <c r="P17" s="24">
        <f t="shared" si="0"/>
        <v>100</v>
      </c>
    </row>
    <row r="18" spans="1:27" ht="64.5" customHeight="1" x14ac:dyDescent="0.2">
      <c r="A18" s="20"/>
      <c r="B18" s="25" t="s">
        <v>37</v>
      </c>
      <c r="C18" s="22" t="s">
        <v>47</v>
      </c>
      <c r="D18" s="62" t="s">
        <v>20</v>
      </c>
      <c r="E18" s="83"/>
      <c r="F18" s="83"/>
      <c r="G18" s="83"/>
      <c r="H18" s="83"/>
      <c r="I18" s="83"/>
      <c r="J18" s="84"/>
      <c r="K18" s="84"/>
      <c r="L18" s="84"/>
      <c r="M18" s="84"/>
      <c r="N18" s="23">
        <v>9570.6</v>
      </c>
      <c r="O18" s="23">
        <v>9839.5</v>
      </c>
      <c r="P18" s="24">
        <f t="shared" si="0"/>
        <v>102.8096462081792</v>
      </c>
    </row>
    <row r="19" spans="1:27" ht="50.25" customHeight="1" x14ac:dyDescent="0.2">
      <c r="A19" s="20"/>
      <c r="B19" s="25" t="s">
        <v>37</v>
      </c>
      <c r="C19" s="22" t="s">
        <v>143</v>
      </c>
      <c r="D19" s="62" t="s">
        <v>19</v>
      </c>
      <c r="E19" s="83"/>
      <c r="F19" s="83"/>
      <c r="G19" s="83"/>
      <c r="H19" s="83"/>
      <c r="I19" s="83"/>
      <c r="J19" s="84"/>
      <c r="K19" s="84"/>
      <c r="L19" s="84"/>
      <c r="M19" s="84"/>
      <c r="N19" s="23">
        <v>1633</v>
      </c>
      <c r="O19" s="23">
        <v>1633</v>
      </c>
      <c r="P19" s="24">
        <f t="shared" si="0"/>
        <v>100</v>
      </c>
    </row>
    <row r="20" spans="1:27" ht="68.25" customHeight="1" x14ac:dyDescent="0.2">
      <c r="A20" s="20"/>
      <c r="B20" s="25" t="s">
        <v>37</v>
      </c>
      <c r="C20" s="22" t="s">
        <v>46</v>
      </c>
      <c r="D20" s="62" t="s">
        <v>166</v>
      </c>
      <c r="E20" s="51"/>
      <c r="F20" s="51"/>
      <c r="G20" s="51"/>
      <c r="H20" s="51"/>
      <c r="I20" s="51"/>
      <c r="J20" s="52"/>
      <c r="K20" s="52"/>
      <c r="L20" s="52"/>
      <c r="M20" s="52"/>
      <c r="N20" s="23">
        <v>3851.4</v>
      </c>
      <c r="O20" s="23">
        <v>3939.2</v>
      </c>
      <c r="P20" s="24">
        <f t="shared" si="0"/>
        <v>102.27969050215506</v>
      </c>
    </row>
    <row r="21" spans="1:27" ht="28.5" customHeight="1" x14ac:dyDescent="0.2">
      <c r="A21" s="20"/>
      <c r="B21" s="25" t="s">
        <v>37</v>
      </c>
      <c r="C21" s="22" t="s">
        <v>45</v>
      </c>
      <c r="D21" s="62" t="s">
        <v>1</v>
      </c>
      <c r="E21" s="83"/>
      <c r="F21" s="83"/>
      <c r="G21" s="83"/>
      <c r="H21" s="83"/>
      <c r="I21" s="83"/>
      <c r="J21" s="84"/>
      <c r="K21" s="84"/>
      <c r="L21" s="84"/>
      <c r="M21" s="84"/>
      <c r="N21" s="23">
        <v>1243.9000000000001</v>
      </c>
      <c r="O21" s="23">
        <v>1275.8</v>
      </c>
      <c r="P21" s="24">
        <f t="shared" si="0"/>
        <v>102.564514832382</v>
      </c>
      <c r="AA21" s="50"/>
    </row>
    <row r="22" spans="1:27" ht="29.25" customHeight="1" x14ac:dyDescent="0.2">
      <c r="A22" s="20"/>
      <c r="B22" s="25" t="s">
        <v>37</v>
      </c>
      <c r="C22" s="22" t="s">
        <v>44</v>
      </c>
      <c r="D22" s="62" t="s">
        <v>18</v>
      </c>
      <c r="E22" s="83"/>
      <c r="F22" s="83"/>
      <c r="G22" s="83"/>
      <c r="H22" s="83"/>
      <c r="I22" s="83"/>
      <c r="J22" s="84"/>
      <c r="K22" s="84"/>
      <c r="L22" s="84"/>
      <c r="M22" s="84"/>
      <c r="N22" s="23">
        <v>1260.8</v>
      </c>
      <c r="O22" s="23">
        <v>1265.5999999999999</v>
      </c>
      <c r="P22" s="24">
        <f t="shared" si="0"/>
        <v>100.38071065989847</v>
      </c>
    </row>
    <row r="23" spans="1:27" ht="75.75" customHeight="1" x14ac:dyDescent="0.2">
      <c r="A23" s="20"/>
      <c r="B23" s="25" t="s">
        <v>37</v>
      </c>
      <c r="C23" s="22" t="s">
        <v>43</v>
      </c>
      <c r="D23" s="62" t="s">
        <v>189</v>
      </c>
      <c r="E23" s="51"/>
      <c r="F23" s="51"/>
      <c r="G23" s="51"/>
      <c r="H23" s="51"/>
      <c r="I23" s="51"/>
      <c r="J23" s="52"/>
      <c r="K23" s="52"/>
      <c r="L23" s="52"/>
      <c r="M23" s="52"/>
      <c r="N23" s="23">
        <v>3032.8</v>
      </c>
      <c r="O23" s="23">
        <v>3032.8</v>
      </c>
      <c r="P23" s="24">
        <f t="shared" si="0"/>
        <v>100</v>
      </c>
      <c r="Q23" s="56"/>
      <c r="R23" s="55"/>
    </row>
    <row r="24" spans="1:27" ht="48.75" customHeight="1" x14ac:dyDescent="0.2">
      <c r="A24" s="20"/>
      <c r="B24" s="25" t="s">
        <v>37</v>
      </c>
      <c r="C24" s="22" t="s">
        <v>42</v>
      </c>
      <c r="D24" s="62" t="s">
        <v>86</v>
      </c>
      <c r="E24" s="83"/>
      <c r="F24" s="83"/>
      <c r="G24" s="83"/>
      <c r="H24" s="83"/>
      <c r="I24" s="83"/>
      <c r="J24" s="84"/>
      <c r="K24" s="84"/>
      <c r="L24" s="84"/>
      <c r="M24" s="84"/>
      <c r="N24" s="23">
        <v>30</v>
      </c>
      <c r="O24" s="23">
        <v>29.5</v>
      </c>
      <c r="P24" s="24">
        <f t="shared" si="0"/>
        <v>98.333333333333329</v>
      </c>
      <c r="Q24" s="50"/>
      <c r="R24" s="50"/>
    </row>
    <row r="25" spans="1:27" ht="39.75" customHeight="1" x14ac:dyDescent="0.2">
      <c r="A25" s="20"/>
      <c r="B25" s="25" t="s">
        <v>37</v>
      </c>
      <c r="C25" s="22" t="s">
        <v>41</v>
      </c>
      <c r="D25" s="62" t="s">
        <v>26</v>
      </c>
      <c r="E25" s="83"/>
      <c r="F25" s="83"/>
      <c r="G25" s="83"/>
      <c r="H25" s="83"/>
      <c r="I25" s="83"/>
      <c r="J25" s="84"/>
      <c r="K25" s="84"/>
      <c r="L25" s="84"/>
      <c r="M25" s="84"/>
      <c r="N25" s="23">
        <v>150.30000000000001</v>
      </c>
      <c r="O25" s="23">
        <v>145.4</v>
      </c>
      <c r="P25" s="24">
        <f t="shared" si="0"/>
        <v>96.739853626081157</v>
      </c>
      <c r="W25" s="50"/>
    </row>
    <row r="26" spans="1:27" ht="51.75" hidden="1" customHeight="1" x14ac:dyDescent="0.2">
      <c r="A26" s="20"/>
      <c r="B26" s="25" t="s">
        <v>37</v>
      </c>
      <c r="C26" s="22" t="s">
        <v>110</v>
      </c>
      <c r="D26" s="62" t="s">
        <v>111</v>
      </c>
      <c r="E26" s="51"/>
      <c r="F26" s="51"/>
      <c r="G26" s="51"/>
      <c r="H26" s="51"/>
      <c r="I26" s="51"/>
      <c r="J26" s="52"/>
      <c r="K26" s="52"/>
      <c r="L26" s="52"/>
      <c r="M26" s="52"/>
      <c r="N26" s="23">
        <v>0</v>
      </c>
      <c r="O26" s="23">
        <v>0</v>
      </c>
      <c r="P26" s="24" t="s">
        <v>142</v>
      </c>
    </row>
    <row r="27" spans="1:27" ht="39.75" customHeight="1" x14ac:dyDescent="0.2">
      <c r="A27" s="20"/>
      <c r="B27" s="25" t="s">
        <v>37</v>
      </c>
      <c r="C27" s="22" t="s">
        <v>38</v>
      </c>
      <c r="D27" s="62" t="s">
        <v>39</v>
      </c>
      <c r="E27" s="51"/>
      <c r="F27" s="51"/>
      <c r="G27" s="51"/>
      <c r="H27" s="51"/>
      <c r="I27" s="51"/>
      <c r="J27" s="52"/>
      <c r="K27" s="52"/>
      <c r="L27" s="52"/>
      <c r="M27" s="52"/>
      <c r="N27" s="23">
        <v>34.5</v>
      </c>
      <c r="O27" s="23">
        <v>34.5</v>
      </c>
      <c r="P27" s="24">
        <f t="shared" si="0"/>
        <v>100</v>
      </c>
    </row>
    <row r="28" spans="1:27" ht="63.75" customHeight="1" x14ac:dyDescent="0.2">
      <c r="A28" s="20"/>
      <c r="B28" s="25" t="s">
        <v>37</v>
      </c>
      <c r="C28" s="22" t="s">
        <v>112</v>
      </c>
      <c r="D28" s="62" t="s">
        <v>151</v>
      </c>
      <c r="E28" s="83"/>
      <c r="F28" s="83"/>
      <c r="G28" s="83"/>
      <c r="H28" s="83"/>
      <c r="I28" s="83"/>
      <c r="J28" s="84"/>
      <c r="K28" s="84"/>
      <c r="L28" s="84"/>
      <c r="M28" s="84"/>
      <c r="N28" s="23">
        <v>911.3</v>
      </c>
      <c r="O28" s="23">
        <v>911.2</v>
      </c>
      <c r="P28" s="24">
        <f t="shared" si="0"/>
        <v>99.989026665203568</v>
      </c>
      <c r="S28" s="50"/>
    </row>
    <row r="29" spans="1:27" ht="64.5" customHeight="1" x14ac:dyDescent="0.2">
      <c r="A29" s="20"/>
      <c r="B29" s="25" t="s">
        <v>37</v>
      </c>
      <c r="C29" s="22" t="s">
        <v>113</v>
      </c>
      <c r="D29" s="62" t="s">
        <v>237</v>
      </c>
      <c r="E29" s="51"/>
      <c r="F29" s="51"/>
      <c r="G29" s="51"/>
      <c r="H29" s="51"/>
      <c r="I29" s="51"/>
      <c r="J29" s="52"/>
      <c r="K29" s="52"/>
      <c r="L29" s="52"/>
      <c r="M29" s="52"/>
      <c r="N29" s="23">
        <v>293.5</v>
      </c>
      <c r="O29" s="23">
        <v>293.7</v>
      </c>
      <c r="P29" s="24">
        <f t="shared" si="0"/>
        <v>100.06814310051107</v>
      </c>
    </row>
    <row r="30" spans="1:27" ht="54.75" hidden="1" customHeight="1" x14ac:dyDescent="0.2">
      <c r="A30" s="20"/>
      <c r="B30" s="25" t="s">
        <v>37</v>
      </c>
      <c r="C30" s="22" t="s">
        <v>114</v>
      </c>
      <c r="D30" s="62" t="s">
        <v>230</v>
      </c>
      <c r="E30" s="51"/>
      <c r="F30" s="51"/>
      <c r="G30" s="51"/>
      <c r="H30" s="51"/>
      <c r="I30" s="51"/>
      <c r="J30" s="52"/>
      <c r="K30" s="52"/>
      <c r="L30" s="52"/>
      <c r="M30" s="52"/>
      <c r="N30" s="23">
        <v>0</v>
      </c>
      <c r="O30" s="23">
        <v>0</v>
      </c>
      <c r="P30" s="24" t="s">
        <v>142</v>
      </c>
    </row>
    <row r="31" spans="1:27" ht="25.5" customHeight="1" x14ac:dyDescent="0.2">
      <c r="A31" s="20"/>
      <c r="B31" s="25" t="s">
        <v>37</v>
      </c>
      <c r="C31" s="22" t="s">
        <v>89</v>
      </c>
      <c r="D31" s="62" t="s">
        <v>167</v>
      </c>
      <c r="E31" s="51"/>
      <c r="F31" s="51"/>
      <c r="G31" s="51"/>
      <c r="H31" s="51"/>
      <c r="I31" s="51"/>
      <c r="J31" s="52"/>
      <c r="K31" s="52"/>
      <c r="L31" s="52"/>
      <c r="M31" s="52"/>
      <c r="N31" s="23">
        <v>49.8</v>
      </c>
      <c r="O31" s="23">
        <v>51.9</v>
      </c>
      <c r="P31" s="24">
        <f t="shared" si="0"/>
        <v>104.21686746987953</v>
      </c>
    </row>
    <row r="32" spans="1:27" ht="27.75" customHeight="1" x14ac:dyDescent="0.2">
      <c r="A32" s="20"/>
      <c r="B32" s="25" t="s">
        <v>37</v>
      </c>
      <c r="C32" s="22" t="s">
        <v>88</v>
      </c>
      <c r="D32" s="62" t="s">
        <v>168</v>
      </c>
      <c r="E32" s="83"/>
      <c r="F32" s="83"/>
      <c r="G32" s="83"/>
      <c r="H32" s="83"/>
      <c r="I32" s="83"/>
      <c r="J32" s="84"/>
      <c r="K32" s="84"/>
      <c r="L32" s="84"/>
      <c r="M32" s="84"/>
      <c r="N32" s="23">
        <v>700</v>
      </c>
      <c r="O32" s="23">
        <v>700</v>
      </c>
      <c r="P32" s="24">
        <f t="shared" si="0"/>
        <v>100</v>
      </c>
    </row>
    <row r="33" spans="1:18" ht="15.75" customHeight="1" x14ac:dyDescent="0.25">
      <c r="A33" s="20"/>
      <c r="B33" s="26" t="s">
        <v>52</v>
      </c>
      <c r="C33" s="63"/>
      <c r="D33" s="44" t="s">
        <v>169</v>
      </c>
      <c r="E33" s="85"/>
      <c r="F33" s="85"/>
      <c r="G33" s="85"/>
      <c r="H33" s="85"/>
      <c r="I33" s="85"/>
      <c r="J33" s="86"/>
      <c r="K33" s="86"/>
      <c r="L33" s="86"/>
      <c r="M33" s="86"/>
      <c r="N33" s="27">
        <f>N34+N35+N36+N37</f>
        <v>4059.5</v>
      </c>
      <c r="O33" s="27">
        <f>O34+O35+O36+O37</f>
        <v>3068.7</v>
      </c>
      <c r="P33" s="28">
        <f t="shared" si="0"/>
        <v>75.593053331691095</v>
      </c>
    </row>
    <row r="34" spans="1:18" ht="26.25" customHeight="1" x14ac:dyDescent="0.2">
      <c r="A34" s="20"/>
      <c r="B34" s="25" t="s">
        <v>52</v>
      </c>
      <c r="C34" s="22" t="s">
        <v>193</v>
      </c>
      <c r="D34" s="64" t="s">
        <v>194</v>
      </c>
      <c r="E34" s="83"/>
      <c r="F34" s="83"/>
      <c r="G34" s="83"/>
      <c r="H34" s="83"/>
      <c r="I34" s="83"/>
      <c r="J34" s="84"/>
      <c r="K34" s="84"/>
      <c r="L34" s="84"/>
      <c r="M34" s="84"/>
      <c r="N34" s="23">
        <v>3240.6</v>
      </c>
      <c r="O34" s="23">
        <v>2315.6</v>
      </c>
      <c r="P34" s="24">
        <f t="shared" si="0"/>
        <v>71.455903227797322</v>
      </c>
    </row>
    <row r="35" spans="1:18" ht="18.75" customHeight="1" x14ac:dyDescent="0.2">
      <c r="A35" s="20"/>
      <c r="B35" s="25" t="s">
        <v>52</v>
      </c>
      <c r="C35" s="22" t="s">
        <v>195</v>
      </c>
      <c r="D35" s="64" t="s">
        <v>196</v>
      </c>
      <c r="E35" s="83"/>
      <c r="F35" s="83"/>
      <c r="G35" s="83"/>
      <c r="H35" s="83"/>
      <c r="I35" s="83"/>
      <c r="J35" s="84"/>
      <c r="K35" s="84"/>
      <c r="L35" s="84"/>
      <c r="M35" s="84"/>
      <c r="N35" s="23">
        <v>19.600000000000001</v>
      </c>
      <c r="O35" s="23">
        <v>5.5</v>
      </c>
      <c r="P35" s="24">
        <f t="shared" si="0"/>
        <v>28.061224489795915</v>
      </c>
    </row>
    <row r="36" spans="1:18" x14ac:dyDescent="0.2">
      <c r="A36" s="20"/>
      <c r="B36" s="25" t="s">
        <v>52</v>
      </c>
      <c r="C36" s="22" t="s">
        <v>197</v>
      </c>
      <c r="D36" s="64" t="s">
        <v>198</v>
      </c>
      <c r="E36" s="83"/>
      <c r="F36" s="83"/>
      <c r="G36" s="83"/>
      <c r="H36" s="83"/>
      <c r="I36" s="83"/>
      <c r="J36" s="84"/>
      <c r="K36" s="84"/>
      <c r="L36" s="84"/>
      <c r="M36" s="84"/>
      <c r="N36" s="23">
        <v>133</v>
      </c>
      <c r="O36" s="23">
        <v>81.3</v>
      </c>
      <c r="P36" s="24">
        <f t="shared" si="0"/>
        <v>61.127819548872175</v>
      </c>
    </row>
    <row r="37" spans="1:18" x14ac:dyDescent="0.2">
      <c r="A37" s="20"/>
      <c r="B37" s="25" t="s">
        <v>52</v>
      </c>
      <c r="C37" s="22" t="s">
        <v>199</v>
      </c>
      <c r="D37" s="64" t="s">
        <v>200</v>
      </c>
      <c r="E37" s="51"/>
      <c r="F37" s="51"/>
      <c r="G37" s="51"/>
      <c r="H37" s="51"/>
      <c r="I37" s="51"/>
      <c r="J37" s="52"/>
      <c r="K37" s="52"/>
      <c r="L37" s="52"/>
      <c r="M37" s="52"/>
      <c r="N37" s="23">
        <v>666.3</v>
      </c>
      <c r="O37" s="23">
        <v>666.3</v>
      </c>
      <c r="P37" s="24">
        <f t="shared" si="0"/>
        <v>100</v>
      </c>
    </row>
    <row r="38" spans="1:18" ht="18.75" customHeight="1" x14ac:dyDescent="0.25">
      <c r="A38" s="20"/>
      <c r="B38" s="26" t="s">
        <v>53</v>
      </c>
      <c r="C38" s="63"/>
      <c r="D38" s="44" t="s">
        <v>56</v>
      </c>
      <c r="E38" s="85"/>
      <c r="F38" s="85"/>
      <c r="G38" s="85"/>
      <c r="H38" s="85"/>
      <c r="I38" s="85"/>
      <c r="J38" s="86"/>
      <c r="K38" s="86"/>
      <c r="L38" s="86"/>
      <c r="M38" s="86"/>
      <c r="N38" s="27">
        <f>SUM(N39:N68)</f>
        <v>5377241.0000000019</v>
      </c>
      <c r="O38" s="27">
        <f>SUM(O39:O68)</f>
        <v>4864483.9000000004</v>
      </c>
      <c r="P38" s="28">
        <f t="shared" si="0"/>
        <v>90.464308741229914</v>
      </c>
      <c r="R38" s="50"/>
    </row>
    <row r="39" spans="1:18" ht="42" customHeight="1" x14ac:dyDescent="0.2">
      <c r="A39" s="20"/>
      <c r="B39" s="25" t="s">
        <v>53</v>
      </c>
      <c r="C39" s="22" t="s">
        <v>54</v>
      </c>
      <c r="D39" s="64" t="s">
        <v>17</v>
      </c>
      <c r="E39" s="83"/>
      <c r="F39" s="83"/>
      <c r="G39" s="83"/>
      <c r="H39" s="83"/>
      <c r="I39" s="83"/>
      <c r="J39" s="84"/>
      <c r="K39" s="84"/>
      <c r="L39" s="84"/>
      <c r="M39" s="84"/>
      <c r="N39" s="23">
        <v>600</v>
      </c>
      <c r="O39" s="23">
        <v>595.79999999999995</v>
      </c>
      <c r="P39" s="24">
        <f t="shared" si="0"/>
        <v>99.299999999999983</v>
      </c>
    </row>
    <row r="40" spans="1:18" ht="27" customHeight="1" x14ac:dyDescent="0.2">
      <c r="A40" s="20"/>
      <c r="B40" s="25" t="s">
        <v>53</v>
      </c>
      <c r="C40" s="22" t="s">
        <v>45</v>
      </c>
      <c r="D40" s="64" t="s">
        <v>1</v>
      </c>
      <c r="E40" s="83"/>
      <c r="F40" s="83"/>
      <c r="G40" s="83"/>
      <c r="H40" s="83"/>
      <c r="I40" s="83"/>
      <c r="J40" s="84"/>
      <c r="K40" s="84"/>
      <c r="L40" s="84"/>
      <c r="M40" s="84"/>
      <c r="N40" s="23">
        <v>2</v>
      </c>
      <c r="O40" s="23">
        <v>2</v>
      </c>
      <c r="P40" s="24">
        <f t="shared" si="0"/>
        <v>100</v>
      </c>
    </row>
    <row r="41" spans="1:18" ht="40.5" hidden="1" customHeight="1" x14ac:dyDescent="0.2">
      <c r="A41" s="20"/>
      <c r="B41" s="25" t="s">
        <v>53</v>
      </c>
      <c r="C41" s="22" t="s">
        <v>112</v>
      </c>
      <c r="D41" s="77" t="s">
        <v>115</v>
      </c>
      <c r="E41" s="51"/>
      <c r="F41" s="51"/>
      <c r="G41" s="51"/>
      <c r="H41" s="51"/>
      <c r="I41" s="51"/>
      <c r="J41" s="52"/>
      <c r="K41" s="52"/>
      <c r="L41" s="52"/>
      <c r="M41" s="52"/>
      <c r="N41" s="23">
        <v>0</v>
      </c>
      <c r="O41" s="23">
        <v>0</v>
      </c>
      <c r="P41" s="24" t="e">
        <f t="shared" si="0"/>
        <v>#DIV/0!</v>
      </c>
    </row>
    <row r="42" spans="1:18" ht="41.25" customHeight="1" x14ac:dyDescent="0.2">
      <c r="A42" s="20"/>
      <c r="B42" s="25" t="s">
        <v>53</v>
      </c>
      <c r="C42" s="22" t="s">
        <v>108</v>
      </c>
      <c r="D42" s="64" t="s">
        <v>170</v>
      </c>
      <c r="E42" s="83"/>
      <c r="F42" s="83"/>
      <c r="G42" s="83"/>
      <c r="H42" s="83"/>
      <c r="I42" s="83"/>
      <c r="J42" s="84"/>
      <c r="K42" s="84"/>
      <c r="L42" s="84"/>
      <c r="M42" s="84"/>
      <c r="N42" s="23">
        <v>1109433.8999999999</v>
      </c>
      <c r="O42" s="23">
        <v>1109433.8999999999</v>
      </c>
      <c r="P42" s="24">
        <f t="shared" si="0"/>
        <v>100</v>
      </c>
    </row>
    <row r="43" spans="1:18" ht="24.75" customHeight="1" x14ac:dyDescent="0.2">
      <c r="A43" s="20"/>
      <c r="B43" s="25" t="s">
        <v>53</v>
      </c>
      <c r="C43" s="22" t="s">
        <v>107</v>
      </c>
      <c r="D43" s="64" t="s">
        <v>16</v>
      </c>
      <c r="E43" s="83"/>
      <c r="F43" s="83"/>
      <c r="G43" s="83"/>
      <c r="H43" s="83"/>
      <c r="I43" s="83"/>
      <c r="J43" s="84"/>
      <c r="K43" s="84"/>
      <c r="L43" s="84"/>
      <c r="M43" s="84"/>
      <c r="N43" s="23">
        <v>377942.8</v>
      </c>
      <c r="O43" s="23">
        <v>377942.8</v>
      </c>
      <c r="P43" s="24">
        <f t="shared" si="0"/>
        <v>100</v>
      </c>
    </row>
    <row r="44" spans="1:18" x14ac:dyDescent="0.2">
      <c r="A44" s="20"/>
      <c r="B44" s="25" t="s">
        <v>53</v>
      </c>
      <c r="C44" s="22" t="s">
        <v>106</v>
      </c>
      <c r="D44" s="64" t="s">
        <v>90</v>
      </c>
      <c r="E44" s="51"/>
      <c r="F44" s="51"/>
      <c r="G44" s="51"/>
      <c r="H44" s="51"/>
      <c r="I44" s="51"/>
      <c r="J44" s="52"/>
      <c r="K44" s="52"/>
      <c r="L44" s="52"/>
      <c r="M44" s="52"/>
      <c r="N44" s="23">
        <v>7821.3</v>
      </c>
      <c r="O44" s="23">
        <v>7821.3</v>
      </c>
      <c r="P44" s="24">
        <f t="shared" si="0"/>
        <v>100</v>
      </c>
    </row>
    <row r="45" spans="1:18" ht="63.75" hidden="1" customHeight="1" x14ac:dyDescent="0.2">
      <c r="A45" s="20"/>
      <c r="B45" s="25" t="s">
        <v>53</v>
      </c>
      <c r="C45" s="22" t="s">
        <v>105</v>
      </c>
      <c r="D45" s="64" t="s">
        <v>171</v>
      </c>
      <c r="E45" s="51"/>
      <c r="F45" s="51"/>
      <c r="G45" s="51"/>
      <c r="H45" s="51"/>
      <c r="I45" s="51"/>
      <c r="J45" s="52"/>
      <c r="K45" s="52"/>
      <c r="L45" s="52"/>
      <c r="M45" s="52"/>
      <c r="N45" s="23">
        <v>0</v>
      </c>
      <c r="O45" s="23">
        <v>0</v>
      </c>
      <c r="P45" s="24" t="s">
        <v>142</v>
      </c>
    </row>
    <row r="46" spans="1:18" ht="39.75" customHeight="1" x14ac:dyDescent="0.2">
      <c r="A46" s="20"/>
      <c r="B46" s="25" t="s">
        <v>53</v>
      </c>
      <c r="C46" s="22" t="s">
        <v>104</v>
      </c>
      <c r="D46" s="64" t="s">
        <v>172</v>
      </c>
      <c r="E46" s="83"/>
      <c r="F46" s="83"/>
      <c r="G46" s="83"/>
      <c r="H46" s="83"/>
      <c r="I46" s="83"/>
      <c r="J46" s="84"/>
      <c r="K46" s="84"/>
      <c r="L46" s="84"/>
      <c r="M46" s="84"/>
      <c r="N46" s="23">
        <v>1295509.8</v>
      </c>
      <c r="O46" s="23">
        <v>825162.1</v>
      </c>
      <c r="P46" s="24">
        <f t="shared" si="0"/>
        <v>63.694006791766441</v>
      </c>
    </row>
    <row r="47" spans="1:18" ht="51" customHeight="1" x14ac:dyDescent="0.2">
      <c r="A47" s="20"/>
      <c r="B47" s="25" t="s">
        <v>53</v>
      </c>
      <c r="C47" s="22" t="s">
        <v>201</v>
      </c>
      <c r="D47" s="64" t="s">
        <v>202</v>
      </c>
      <c r="E47" s="51"/>
      <c r="F47" s="51"/>
      <c r="G47" s="51"/>
      <c r="H47" s="51"/>
      <c r="I47" s="51"/>
      <c r="J47" s="52"/>
      <c r="K47" s="52"/>
      <c r="L47" s="52"/>
      <c r="M47" s="52"/>
      <c r="N47" s="23">
        <v>8868</v>
      </c>
      <c r="O47" s="23">
        <v>8868</v>
      </c>
      <c r="P47" s="24">
        <f t="shared" si="0"/>
        <v>100</v>
      </c>
    </row>
    <row r="48" spans="1:18" ht="39" customHeight="1" x14ac:dyDescent="0.2">
      <c r="A48" s="20"/>
      <c r="B48" s="25" t="s">
        <v>53</v>
      </c>
      <c r="C48" s="22" t="s">
        <v>203</v>
      </c>
      <c r="D48" s="64" t="s">
        <v>204</v>
      </c>
      <c r="E48" s="51"/>
      <c r="F48" s="51"/>
      <c r="G48" s="51"/>
      <c r="H48" s="51"/>
      <c r="I48" s="51"/>
      <c r="J48" s="52"/>
      <c r="K48" s="52"/>
      <c r="L48" s="52"/>
      <c r="M48" s="52"/>
      <c r="N48" s="23">
        <v>16824.7</v>
      </c>
      <c r="O48" s="23">
        <v>16680.7</v>
      </c>
      <c r="P48" s="24">
        <f t="shared" si="0"/>
        <v>99.144115496858788</v>
      </c>
    </row>
    <row r="49" spans="1:16" ht="63.75" customHeight="1" x14ac:dyDescent="0.2">
      <c r="A49" s="20"/>
      <c r="B49" s="25" t="s">
        <v>53</v>
      </c>
      <c r="C49" s="22" t="s">
        <v>205</v>
      </c>
      <c r="D49" s="64" t="s">
        <v>206</v>
      </c>
      <c r="E49" s="51"/>
      <c r="F49" s="51"/>
      <c r="G49" s="51"/>
      <c r="H49" s="51"/>
      <c r="I49" s="51"/>
      <c r="J49" s="52"/>
      <c r="K49" s="52"/>
      <c r="L49" s="52"/>
      <c r="M49" s="52"/>
      <c r="N49" s="23">
        <v>1029.5</v>
      </c>
      <c r="O49" s="23">
        <v>1029.4000000000001</v>
      </c>
      <c r="P49" s="24">
        <f t="shared" si="0"/>
        <v>99.990286546867424</v>
      </c>
    </row>
    <row r="50" spans="1:16" ht="66.75" customHeight="1" x14ac:dyDescent="0.2">
      <c r="A50" s="20"/>
      <c r="B50" s="25" t="s">
        <v>53</v>
      </c>
      <c r="C50" s="22" t="s">
        <v>116</v>
      </c>
      <c r="D50" s="64" t="s">
        <v>173</v>
      </c>
      <c r="E50" s="51"/>
      <c r="F50" s="51"/>
      <c r="G50" s="51"/>
      <c r="H50" s="51"/>
      <c r="I50" s="51"/>
      <c r="J50" s="52"/>
      <c r="K50" s="52"/>
      <c r="L50" s="52"/>
      <c r="M50" s="52"/>
      <c r="N50" s="23">
        <v>11183.6</v>
      </c>
      <c r="O50" s="23">
        <v>11161.8</v>
      </c>
      <c r="P50" s="24">
        <f t="shared" si="0"/>
        <v>99.805071712149925</v>
      </c>
    </row>
    <row r="51" spans="1:16" ht="29.25" customHeight="1" x14ac:dyDescent="0.2">
      <c r="A51" s="20"/>
      <c r="B51" s="25" t="s">
        <v>53</v>
      </c>
      <c r="C51" s="22" t="s">
        <v>103</v>
      </c>
      <c r="D51" s="64" t="s">
        <v>190</v>
      </c>
      <c r="E51" s="51"/>
      <c r="F51" s="51"/>
      <c r="G51" s="51"/>
      <c r="H51" s="51"/>
      <c r="I51" s="51"/>
      <c r="J51" s="52"/>
      <c r="K51" s="52"/>
      <c r="L51" s="52"/>
      <c r="M51" s="52"/>
      <c r="N51" s="23">
        <v>1648.7</v>
      </c>
      <c r="O51" s="23">
        <v>1648.7</v>
      </c>
      <c r="P51" s="24">
        <f t="shared" si="0"/>
        <v>100</v>
      </c>
    </row>
    <row r="52" spans="1:16" ht="29.25" customHeight="1" x14ac:dyDescent="0.2">
      <c r="A52" s="20"/>
      <c r="B52" s="25" t="s">
        <v>53</v>
      </c>
      <c r="C52" s="22" t="s">
        <v>145</v>
      </c>
      <c r="D52" s="64" t="s">
        <v>144</v>
      </c>
      <c r="E52" s="51"/>
      <c r="F52" s="51"/>
      <c r="G52" s="51"/>
      <c r="H52" s="51"/>
      <c r="I52" s="51"/>
      <c r="J52" s="52"/>
      <c r="K52" s="52"/>
      <c r="L52" s="52"/>
      <c r="M52" s="52"/>
      <c r="N52" s="23">
        <v>81.400000000000006</v>
      </c>
      <c r="O52" s="23">
        <v>81.400000000000006</v>
      </c>
      <c r="P52" s="24">
        <f t="shared" si="0"/>
        <v>100</v>
      </c>
    </row>
    <row r="53" spans="1:16" ht="25.5" customHeight="1" x14ac:dyDescent="0.2">
      <c r="A53" s="20"/>
      <c r="B53" s="25" t="s">
        <v>53</v>
      </c>
      <c r="C53" s="22" t="s">
        <v>102</v>
      </c>
      <c r="D53" s="64" t="s">
        <v>174</v>
      </c>
      <c r="E53" s="51"/>
      <c r="F53" s="51"/>
      <c r="G53" s="51"/>
      <c r="H53" s="51"/>
      <c r="I53" s="51"/>
      <c r="J53" s="52"/>
      <c r="K53" s="52"/>
      <c r="L53" s="52"/>
      <c r="M53" s="52"/>
      <c r="N53" s="23">
        <v>16890</v>
      </c>
      <c r="O53" s="23">
        <v>16890</v>
      </c>
      <c r="P53" s="24">
        <f t="shared" si="0"/>
        <v>100</v>
      </c>
    </row>
    <row r="54" spans="1:16" ht="15.75" customHeight="1" x14ac:dyDescent="0.2">
      <c r="A54" s="20"/>
      <c r="B54" s="25" t="s">
        <v>53</v>
      </c>
      <c r="C54" s="22" t="s">
        <v>101</v>
      </c>
      <c r="D54" s="64" t="s">
        <v>15</v>
      </c>
      <c r="E54" s="83"/>
      <c r="F54" s="83"/>
      <c r="G54" s="83"/>
      <c r="H54" s="83"/>
      <c r="I54" s="83"/>
      <c r="J54" s="84"/>
      <c r="K54" s="84"/>
      <c r="L54" s="84"/>
      <c r="M54" s="84"/>
      <c r="N54" s="23">
        <v>325493.09999999998</v>
      </c>
      <c r="O54" s="23">
        <v>323324.79999999999</v>
      </c>
      <c r="P54" s="24">
        <f t="shared" si="0"/>
        <v>99.333841485426262</v>
      </c>
    </row>
    <row r="55" spans="1:16" ht="39.75" customHeight="1" x14ac:dyDescent="0.2">
      <c r="A55" s="20"/>
      <c r="B55" s="25" t="s">
        <v>53</v>
      </c>
      <c r="C55" s="22" t="s">
        <v>100</v>
      </c>
      <c r="D55" s="64" t="s">
        <v>13</v>
      </c>
      <c r="E55" s="83"/>
      <c r="F55" s="83"/>
      <c r="G55" s="83"/>
      <c r="H55" s="83"/>
      <c r="I55" s="83"/>
      <c r="J55" s="84"/>
      <c r="K55" s="84"/>
      <c r="L55" s="84"/>
      <c r="M55" s="84"/>
      <c r="N55" s="23">
        <v>1997171</v>
      </c>
      <c r="O55" s="23">
        <v>1960319.2</v>
      </c>
      <c r="P55" s="24">
        <f t="shared" si="0"/>
        <v>98.154799964549852</v>
      </c>
    </row>
    <row r="56" spans="1:16" ht="65.25" customHeight="1" x14ac:dyDescent="0.2">
      <c r="A56" s="20"/>
      <c r="B56" s="25" t="s">
        <v>53</v>
      </c>
      <c r="C56" s="22" t="s">
        <v>99</v>
      </c>
      <c r="D56" s="64" t="s">
        <v>28</v>
      </c>
      <c r="E56" s="51"/>
      <c r="F56" s="51"/>
      <c r="G56" s="51"/>
      <c r="H56" s="51"/>
      <c r="I56" s="51"/>
      <c r="J56" s="52"/>
      <c r="K56" s="52"/>
      <c r="L56" s="52"/>
      <c r="M56" s="52"/>
      <c r="N56" s="23">
        <v>14536</v>
      </c>
      <c r="O56" s="23">
        <v>14338.5</v>
      </c>
      <c r="P56" s="24">
        <f t="shared" si="0"/>
        <v>98.641304347826093</v>
      </c>
    </row>
    <row r="57" spans="1:16" ht="53.25" hidden="1" customHeight="1" x14ac:dyDescent="0.2">
      <c r="A57" s="20"/>
      <c r="B57" s="25" t="s">
        <v>53</v>
      </c>
      <c r="C57" s="22" t="s">
        <v>98</v>
      </c>
      <c r="D57" s="64" t="s">
        <v>55</v>
      </c>
      <c r="E57" s="83"/>
      <c r="F57" s="83"/>
      <c r="G57" s="83"/>
      <c r="H57" s="83"/>
      <c r="I57" s="83"/>
      <c r="J57" s="84"/>
      <c r="K57" s="84"/>
      <c r="L57" s="84"/>
      <c r="M57" s="84"/>
      <c r="N57" s="23">
        <v>0</v>
      </c>
      <c r="O57" s="23">
        <v>0</v>
      </c>
      <c r="P57" s="24" t="s">
        <v>142</v>
      </c>
    </row>
    <row r="58" spans="1:16" ht="51" x14ac:dyDescent="0.2">
      <c r="A58" s="20"/>
      <c r="B58" s="25" t="s">
        <v>53</v>
      </c>
      <c r="C58" s="22" t="s">
        <v>97</v>
      </c>
      <c r="D58" s="64" t="s">
        <v>175</v>
      </c>
      <c r="E58" s="51"/>
      <c r="F58" s="51"/>
      <c r="G58" s="51"/>
      <c r="H58" s="51"/>
      <c r="I58" s="51"/>
      <c r="J58" s="52"/>
      <c r="K58" s="52"/>
      <c r="L58" s="52"/>
      <c r="M58" s="52"/>
      <c r="N58" s="23">
        <v>2973.4</v>
      </c>
      <c r="O58" s="23">
        <v>2973.4</v>
      </c>
      <c r="P58" s="24">
        <f t="shared" ref="P58:P90" si="1">O58/N58*100</f>
        <v>100</v>
      </c>
    </row>
    <row r="59" spans="1:16" ht="54.75" customHeight="1" x14ac:dyDescent="0.2">
      <c r="A59" s="20"/>
      <c r="B59" s="25" t="s">
        <v>53</v>
      </c>
      <c r="C59" s="22" t="s">
        <v>96</v>
      </c>
      <c r="D59" s="64" t="s">
        <v>176</v>
      </c>
      <c r="E59" s="51"/>
      <c r="F59" s="51"/>
      <c r="G59" s="51"/>
      <c r="H59" s="51"/>
      <c r="I59" s="51"/>
      <c r="J59" s="52"/>
      <c r="K59" s="52"/>
      <c r="L59" s="52"/>
      <c r="M59" s="52"/>
      <c r="N59" s="23">
        <v>1.2</v>
      </c>
      <c r="O59" s="23">
        <v>1.2</v>
      </c>
      <c r="P59" s="24">
        <f t="shared" si="1"/>
        <v>100</v>
      </c>
    </row>
    <row r="60" spans="1:16" ht="51" customHeight="1" x14ac:dyDescent="0.2">
      <c r="A60" s="20"/>
      <c r="B60" s="25" t="s">
        <v>53</v>
      </c>
      <c r="C60" s="22" t="s">
        <v>95</v>
      </c>
      <c r="D60" s="64" t="s">
        <v>179</v>
      </c>
      <c r="E60" s="51"/>
      <c r="F60" s="51"/>
      <c r="G60" s="51"/>
      <c r="H60" s="51"/>
      <c r="I60" s="51"/>
      <c r="J60" s="52"/>
      <c r="K60" s="52"/>
      <c r="L60" s="52"/>
      <c r="M60" s="52"/>
      <c r="N60" s="23">
        <v>1728.5</v>
      </c>
      <c r="O60" s="23">
        <v>1728.5</v>
      </c>
      <c r="P60" s="24">
        <f t="shared" si="1"/>
        <v>100</v>
      </c>
    </row>
    <row r="61" spans="1:16" s="34" customFormat="1" ht="63" hidden="1" customHeight="1" x14ac:dyDescent="0.2">
      <c r="A61" s="20"/>
      <c r="B61" s="25" t="s">
        <v>53</v>
      </c>
      <c r="C61" s="22" t="s">
        <v>180</v>
      </c>
      <c r="D61" s="64" t="s">
        <v>181</v>
      </c>
      <c r="E61" s="51"/>
      <c r="F61" s="51"/>
      <c r="G61" s="51"/>
      <c r="H61" s="51"/>
      <c r="I61" s="51"/>
      <c r="J61" s="52"/>
      <c r="K61" s="52"/>
      <c r="L61" s="52"/>
      <c r="M61" s="52"/>
      <c r="N61" s="23">
        <v>0</v>
      </c>
      <c r="O61" s="23">
        <v>0</v>
      </c>
      <c r="P61" s="24" t="s">
        <v>142</v>
      </c>
    </row>
    <row r="62" spans="1:16" ht="27.75" customHeight="1" x14ac:dyDescent="0.2">
      <c r="A62" s="20"/>
      <c r="B62" s="25" t="s">
        <v>53</v>
      </c>
      <c r="C62" s="22" t="s">
        <v>94</v>
      </c>
      <c r="D62" s="64" t="s">
        <v>14</v>
      </c>
      <c r="E62" s="51"/>
      <c r="F62" s="51"/>
      <c r="G62" s="51"/>
      <c r="H62" s="51"/>
      <c r="I62" s="51"/>
      <c r="J62" s="52"/>
      <c r="K62" s="52"/>
      <c r="L62" s="52"/>
      <c r="M62" s="52"/>
      <c r="N62" s="23">
        <v>8206</v>
      </c>
      <c r="O62" s="23">
        <v>8206</v>
      </c>
      <c r="P62" s="24">
        <f t="shared" si="1"/>
        <v>100</v>
      </c>
    </row>
    <row r="63" spans="1:16" ht="62.25" customHeight="1" x14ac:dyDescent="0.2">
      <c r="A63" s="20"/>
      <c r="B63" s="25" t="s">
        <v>53</v>
      </c>
      <c r="C63" s="22" t="s">
        <v>93</v>
      </c>
      <c r="D63" s="64" t="s">
        <v>12</v>
      </c>
      <c r="E63" s="83"/>
      <c r="F63" s="83"/>
      <c r="G63" s="83"/>
      <c r="H63" s="83"/>
      <c r="I63" s="83"/>
      <c r="J63" s="84"/>
      <c r="K63" s="84"/>
      <c r="L63" s="84"/>
      <c r="M63" s="84"/>
      <c r="N63" s="23">
        <v>16037.4</v>
      </c>
      <c r="O63" s="23">
        <v>13236.4</v>
      </c>
      <c r="P63" s="24">
        <f t="shared" si="1"/>
        <v>82.534575429932531</v>
      </c>
    </row>
    <row r="64" spans="1:16" ht="105.75" customHeight="1" x14ac:dyDescent="0.2">
      <c r="A64" s="20"/>
      <c r="B64" s="25" t="s">
        <v>53</v>
      </c>
      <c r="C64" s="22" t="s">
        <v>117</v>
      </c>
      <c r="D64" s="65" t="s">
        <v>207</v>
      </c>
      <c r="E64" s="51"/>
      <c r="F64" s="51"/>
      <c r="G64" s="51"/>
      <c r="H64" s="51"/>
      <c r="I64" s="51"/>
      <c r="J64" s="52"/>
      <c r="K64" s="52"/>
      <c r="L64" s="52"/>
      <c r="M64" s="52"/>
      <c r="N64" s="23">
        <v>36968.699999999997</v>
      </c>
      <c r="O64" s="23">
        <v>36844.6</v>
      </c>
      <c r="P64" s="24">
        <f t="shared" si="1"/>
        <v>99.664310619524088</v>
      </c>
    </row>
    <row r="65" spans="1:16" ht="24.75" customHeight="1" x14ac:dyDescent="0.2">
      <c r="A65" s="20"/>
      <c r="B65" s="25" t="s">
        <v>53</v>
      </c>
      <c r="C65" s="22" t="s">
        <v>92</v>
      </c>
      <c r="D65" s="64" t="s">
        <v>11</v>
      </c>
      <c r="E65" s="83"/>
      <c r="F65" s="83"/>
      <c r="G65" s="83"/>
      <c r="H65" s="83"/>
      <c r="I65" s="83"/>
      <c r="J65" s="84"/>
      <c r="K65" s="84"/>
      <c r="L65" s="84"/>
      <c r="M65" s="84"/>
      <c r="N65" s="23">
        <v>127360.8</v>
      </c>
      <c r="O65" s="23">
        <v>127264.2</v>
      </c>
      <c r="P65" s="24">
        <f t="shared" si="1"/>
        <v>99.924152486479358</v>
      </c>
    </row>
    <row r="66" spans="1:16" ht="25.5" hidden="1" x14ac:dyDescent="0.2">
      <c r="A66" s="20"/>
      <c r="B66" s="25" t="s">
        <v>53</v>
      </c>
      <c r="C66" s="22" t="s">
        <v>118</v>
      </c>
      <c r="D66" s="64" t="s">
        <v>235</v>
      </c>
      <c r="E66" s="51"/>
      <c r="F66" s="51"/>
      <c r="G66" s="51"/>
      <c r="H66" s="51"/>
      <c r="I66" s="51"/>
      <c r="J66" s="52"/>
      <c r="K66" s="52"/>
      <c r="L66" s="52"/>
      <c r="M66" s="52"/>
      <c r="N66" s="23">
        <v>0</v>
      </c>
      <c r="O66" s="23">
        <v>0</v>
      </c>
      <c r="P66" s="24" t="s">
        <v>142</v>
      </c>
    </row>
    <row r="67" spans="1:16" ht="51.75" hidden="1" customHeight="1" x14ac:dyDescent="0.2">
      <c r="A67" s="20"/>
      <c r="B67" s="25" t="s">
        <v>53</v>
      </c>
      <c r="C67" s="22" t="s">
        <v>119</v>
      </c>
      <c r="D67" s="64" t="s">
        <v>236</v>
      </c>
      <c r="E67" s="51"/>
      <c r="F67" s="51"/>
      <c r="G67" s="51"/>
      <c r="H67" s="51"/>
      <c r="I67" s="51"/>
      <c r="J67" s="52"/>
      <c r="K67" s="52"/>
      <c r="L67" s="52"/>
      <c r="M67" s="52"/>
      <c r="N67" s="23">
        <v>0</v>
      </c>
      <c r="O67" s="23">
        <v>0</v>
      </c>
      <c r="P67" s="24" t="s">
        <v>142</v>
      </c>
    </row>
    <row r="68" spans="1:16" ht="41.25" customHeight="1" x14ac:dyDescent="0.2">
      <c r="A68" s="20"/>
      <c r="B68" s="25" t="s">
        <v>53</v>
      </c>
      <c r="C68" s="22" t="s">
        <v>91</v>
      </c>
      <c r="D68" s="64" t="s">
        <v>208</v>
      </c>
      <c r="E68" s="83"/>
      <c r="F68" s="83"/>
      <c r="G68" s="83"/>
      <c r="H68" s="83"/>
      <c r="I68" s="83"/>
      <c r="J68" s="84"/>
      <c r="K68" s="84"/>
      <c r="L68" s="84"/>
      <c r="M68" s="84"/>
      <c r="N68" s="29">
        <v>-1070.8</v>
      </c>
      <c r="O68" s="29">
        <v>-1070.8</v>
      </c>
      <c r="P68" s="24">
        <f t="shared" si="1"/>
        <v>100</v>
      </c>
    </row>
    <row r="69" spans="1:16" ht="15.75" customHeight="1" x14ac:dyDescent="0.25">
      <c r="A69" s="20"/>
      <c r="B69" s="26" t="s">
        <v>57</v>
      </c>
      <c r="C69" s="63"/>
      <c r="D69" s="44" t="s">
        <v>165</v>
      </c>
      <c r="E69" s="85"/>
      <c r="F69" s="85"/>
      <c r="G69" s="85"/>
      <c r="H69" s="85"/>
      <c r="I69" s="85"/>
      <c r="J69" s="86"/>
      <c r="K69" s="86"/>
      <c r="L69" s="86"/>
      <c r="M69" s="86"/>
      <c r="N69" s="27">
        <f>N70+N71</f>
        <v>128.30000000000001</v>
      </c>
      <c r="O69" s="27">
        <f>O70+O71</f>
        <v>121.7</v>
      </c>
      <c r="P69" s="24" t="s">
        <v>142</v>
      </c>
    </row>
    <row r="70" spans="1:16" ht="51" customHeight="1" x14ac:dyDescent="0.2">
      <c r="A70" s="20"/>
      <c r="B70" s="25" t="s">
        <v>57</v>
      </c>
      <c r="C70" s="22" t="s">
        <v>114</v>
      </c>
      <c r="D70" s="62" t="s">
        <v>230</v>
      </c>
      <c r="E70" s="83"/>
      <c r="F70" s="83"/>
      <c r="G70" s="83"/>
      <c r="H70" s="83"/>
      <c r="I70" s="83"/>
      <c r="J70" s="84"/>
      <c r="K70" s="84"/>
      <c r="L70" s="84"/>
      <c r="M70" s="84"/>
      <c r="N70" s="23">
        <v>0</v>
      </c>
      <c r="O70" s="23">
        <v>-1.2</v>
      </c>
      <c r="P70" s="24" t="s">
        <v>142</v>
      </c>
    </row>
    <row r="71" spans="1:16" ht="102.75" customHeight="1" x14ac:dyDescent="0.2">
      <c r="A71" s="20"/>
      <c r="B71" s="25" t="s">
        <v>57</v>
      </c>
      <c r="C71" s="22" t="s">
        <v>155</v>
      </c>
      <c r="D71" s="62" t="s">
        <v>178</v>
      </c>
      <c r="E71" s="51"/>
      <c r="F71" s="51"/>
      <c r="G71" s="51"/>
      <c r="H71" s="51"/>
      <c r="I71" s="51"/>
      <c r="J71" s="52"/>
      <c r="K71" s="52"/>
      <c r="L71" s="52"/>
      <c r="M71" s="52"/>
      <c r="N71" s="23">
        <v>128.30000000000001</v>
      </c>
      <c r="O71" s="23">
        <v>122.9</v>
      </c>
      <c r="P71" s="24">
        <f t="shared" si="1"/>
        <v>95.791114575214337</v>
      </c>
    </row>
    <row r="72" spans="1:16" ht="26.25" hidden="1" x14ac:dyDescent="0.25">
      <c r="A72" s="20"/>
      <c r="B72" s="26" t="s">
        <v>58</v>
      </c>
      <c r="C72" s="63"/>
      <c r="D72" s="44" t="s">
        <v>146</v>
      </c>
      <c r="E72" s="85"/>
      <c r="F72" s="85"/>
      <c r="G72" s="85"/>
      <c r="H72" s="85"/>
      <c r="I72" s="85"/>
      <c r="J72" s="86"/>
      <c r="K72" s="86"/>
      <c r="L72" s="86"/>
      <c r="M72" s="86"/>
      <c r="N72" s="27">
        <f>N73</f>
        <v>0</v>
      </c>
      <c r="O72" s="27">
        <f>O73</f>
        <v>0</v>
      </c>
      <c r="P72" s="24" t="s">
        <v>142</v>
      </c>
    </row>
    <row r="73" spans="1:16" ht="54" hidden="1" customHeight="1" x14ac:dyDescent="0.2">
      <c r="A73" s="20"/>
      <c r="B73" s="25" t="s">
        <v>58</v>
      </c>
      <c r="C73" s="22" t="s">
        <v>114</v>
      </c>
      <c r="D73" s="62" t="s">
        <v>230</v>
      </c>
      <c r="E73" s="83"/>
      <c r="F73" s="83"/>
      <c r="G73" s="83"/>
      <c r="H73" s="83"/>
      <c r="I73" s="83"/>
      <c r="J73" s="84"/>
      <c r="K73" s="84"/>
      <c r="L73" s="84"/>
      <c r="M73" s="84"/>
      <c r="N73" s="23">
        <v>0</v>
      </c>
      <c r="O73" s="23">
        <v>0</v>
      </c>
      <c r="P73" s="24" t="s">
        <v>142</v>
      </c>
    </row>
    <row r="74" spans="1:16" ht="15" hidden="1" customHeight="1" x14ac:dyDescent="0.2">
      <c r="A74" s="20"/>
      <c r="B74" s="26" t="s">
        <v>59</v>
      </c>
      <c r="C74" s="63"/>
      <c r="D74" s="44" t="s">
        <v>147</v>
      </c>
      <c r="E74" s="89"/>
      <c r="F74" s="89"/>
      <c r="G74" s="89"/>
      <c r="H74" s="89"/>
      <c r="I74" s="89"/>
      <c r="J74" s="88"/>
      <c r="K74" s="88"/>
      <c r="L74" s="88"/>
      <c r="M74" s="88"/>
      <c r="N74" s="27">
        <f>N75</f>
        <v>0</v>
      </c>
      <c r="O74" s="27">
        <f>O75</f>
        <v>0</v>
      </c>
      <c r="P74" s="24" t="s">
        <v>142</v>
      </c>
    </row>
    <row r="75" spans="1:16" ht="51" hidden="1" customHeight="1" x14ac:dyDescent="0.2">
      <c r="A75" s="20"/>
      <c r="B75" s="25" t="s">
        <v>59</v>
      </c>
      <c r="C75" s="22" t="s">
        <v>114</v>
      </c>
      <c r="D75" s="62" t="s">
        <v>10</v>
      </c>
      <c r="E75" s="83"/>
      <c r="F75" s="83"/>
      <c r="G75" s="83"/>
      <c r="H75" s="83"/>
      <c r="I75" s="83"/>
      <c r="J75" s="84"/>
      <c r="K75" s="84"/>
      <c r="L75" s="84"/>
      <c r="M75" s="84"/>
      <c r="N75" s="23">
        <v>0</v>
      </c>
      <c r="O75" s="23">
        <v>0</v>
      </c>
      <c r="P75" s="24" t="s">
        <v>142</v>
      </c>
    </row>
    <row r="76" spans="1:16" ht="40.5" customHeight="1" x14ac:dyDescent="0.2">
      <c r="A76" s="20"/>
      <c r="B76" s="26" t="s">
        <v>60</v>
      </c>
      <c r="C76" s="63"/>
      <c r="D76" s="44" t="s">
        <v>209</v>
      </c>
      <c r="E76" s="89"/>
      <c r="F76" s="89"/>
      <c r="G76" s="89"/>
      <c r="H76" s="89"/>
      <c r="I76" s="89"/>
      <c r="J76" s="88"/>
      <c r="K76" s="88"/>
      <c r="L76" s="88"/>
      <c r="M76" s="88"/>
      <c r="N76" s="27">
        <f>N77+N78+N79</f>
        <v>79.3</v>
      </c>
      <c r="O76" s="27">
        <f>O77+O78+O79</f>
        <v>0</v>
      </c>
      <c r="P76" s="28">
        <f t="shared" si="1"/>
        <v>0</v>
      </c>
    </row>
    <row r="77" spans="1:16" ht="91.5" customHeight="1" x14ac:dyDescent="0.2">
      <c r="A77" s="20"/>
      <c r="B77" s="25" t="s">
        <v>60</v>
      </c>
      <c r="C77" s="22" t="s">
        <v>120</v>
      </c>
      <c r="D77" s="62" t="s">
        <v>231</v>
      </c>
      <c r="E77" s="83"/>
      <c r="F77" s="83"/>
      <c r="G77" s="83"/>
      <c r="H77" s="83"/>
      <c r="I77" s="83"/>
      <c r="J77" s="84"/>
      <c r="K77" s="84"/>
      <c r="L77" s="84"/>
      <c r="M77" s="84"/>
      <c r="N77" s="23">
        <v>21</v>
      </c>
      <c r="O77" s="23">
        <v>0</v>
      </c>
      <c r="P77" s="24">
        <f t="shared" si="1"/>
        <v>0</v>
      </c>
    </row>
    <row r="78" spans="1:16" ht="90.75" customHeight="1" x14ac:dyDescent="0.2">
      <c r="A78" s="20"/>
      <c r="B78" s="25" t="s">
        <v>60</v>
      </c>
      <c r="C78" s="22" t="s">
        <v>121</v>
      </c>
      <c r="D78" s="62" t="s">
        <v>232</v>
      </c>
      <c r="E78" s="51"/>
      <c r="F78" s="51"/>
      <c r="G78" s="51"/>
      <c r="H78" s="51"/>
      <c r="I78" s="51"/>
      <c r="J78" s="52"/>
      <c r="K78" s="52"/>
      <c r="L78" s="52"/>
      <c r="M78" s="52"/>
      <c r="N78" s="23">
        <v>58.3</v>
      </c>
      <c r="O78" s="23">
        <v>0</v>
      </c>
      <c r="P78" s="24">
        <f t="shared" si="1"/>
        <v>0</v>
      </c>
    </row>
    <row r="79" spans="1:16" ht="56.25" hidden="1" customHeight="1" x14ac:dyDescent="0.2">
      <c r="A79" s="20"/>
      <c r="B79" s="25" t="s">
        <v>60</v>
      </c>
      <c r="C79" s="22" t="s">
        <v>114</v>
      </c>
      <c r="D79" s="61" t="s">
        <v>230</v>
      </c>
      <c r="E79" s="51"/>
      <c r="F79" s="51"/>
      <c r="G79" s="51"/>
      <c r="H79" s="51"/>
      <c r="I79" s="51"/>
      <c r="J79" s="52"/>
      <c r="K79" s="52"/>
      <c r="L79" s="52"/>
      <c r="M79" s="52"/>
      <c r="N79" s="23">
        <v>0</v>
      </c>
      <c r="O79" s="23">
        <v>0</v>
      </c>
      <c r="P79" s="24" t="e">
        <f t="shared" si="1"/>
        <v>#DIV/0!</v>
      </c>
    </row>
    <row r="80" spans="1:16" ht="42" customHeight="1" x14ac:dyDescent="0.2">
      <c r="A80" s="20"/>
      <c r="B80" s="26" t="s">
        <v>61</v>
      </c>
      <c r="C80" s="63"/>
      <c r="D80" s="44" t="s">
        <v>148</v>
      </c>
      <c r="E80" s="89"/>
      <c r="F80" s="89"/>
      <c r="G80" s="89"/>
      <c r="H80" s="89"/>
      <c r="I80" s="89"/>
      <c r="J80" s="88"/>
      <c r="K80" s="88"/>
      <c r="L80" s="88"/>
      <c r="M80" s="88"/>
      <c r="N80" s="27">
        <f>N81</f>
        <v>0</v>
      </c>
      <c r="O80" s="27">
        <f>O81</f>
        <v>0.3</v>
      </c>
      <c r="P80" s="24" t="s">
        <v>142</v>
      </c>
    </row>
    <row r="81" spans="1:16" ht="52.5" customHeight="1" x14ac:dyDescent="0.2">
      <c r="A81" s="20"/>
      <c r="B81" s="25" t="s">
        <v>61</v>
      </c>
      <c r="C81" s="22" t="s">
        <v>114</v>
      </c>
      <c r="D81" s="62" t="s">
        <v>230</v>
      </c>
      <c r="E81" s="83"/>
      <c r="F81" s="83"/>
      <c r="G81" s="83"/>
      <c r="H81" s="83"/>
      <c r="I81" s="83"/>
      <c r="J81" s="84"/>
      <c r="K81" s="84"/>
      <c r="L81" s="84"/>
      <c r="M81" s="84"/>
      <c r="N81" s="23">
        <v>0</v>
      </c>
      <c r="O81" s="23">
        <v>0.3</v>
      </c>
      <c r="P81" s="24" t="s">
        <v>142</v>
      </c>
    </row>
    <row r="82" spans="1:16" ht="13.5" x14ac:dyDescent="0.25">
      <c r="A82" s="20"/>
      <c r="B82" s="26" t="s">
        <v>62</v>
      </c>
      <c r="C82" s="63"/>
      <c r="D82" s="44" t="s">
        <v>149</v>
      </c>
      <c r="E82" s="85"/>
      <c r="F82" s="85"/>
      <c r="G82" s="85"/>
      <c r="H82" s="85"/>
      <c r="I82" s="85"/>
      <c r="J82" s="86"/>
      <c r="K82" s="86"/>
      <c r="L82" s="86"/>
      <c r="M82" s="86"/>
      <c r="N82" s="27">
        <f>SUM(N83:N104)</f>
        <v>476665.19999999995</v>
      </c>
      <c r="O82" s="27">
        <f>SUM(O83:O104)</f>
        <v>438419.39999999985</v>
      </c>
      <c r="P82" s="28">
        <f t="shared" si="1"/>
        <v>91.976380906346819</v>
      </c>
    </row>
    <row r="83" spans="1:16" ht="93.75" customHeight="1" x14ac:dyDescent="0.2">
      <c r="A83" s="20"/>
      <c r="B83" s="25" t="s">
        <v>62</v>
      </c>
      <c r="C83" s="22" t="s">
        <v>63</v>
      </c>
      <c r="D83" s="62" t="s">
        <v>210</v>
      </c>
      <c r="E83" s="83"/>
      <c r="F83" s="83"/>
      <c r="G83" s="83"/>
      <c r="H83" s="83"/>
      <c r="I83" s="83"/>
      <c r="J83" s="84"/>
      <c r="K83" s="84"/>
      <c r="L83" s="84"/>
      <c r="M83" s="84"/>
      <c r="N83" s="23">
        <v>405645.8</v>
      </c>
      <c r="O83" s="23">
        <v>373566.6</v>
      </c>
      <c r="P83" s="24">
        <f t="shared" si="1"/>
        <v>92.091820006518006</v>
      </c>
    </row>
    <row r="84" spans="1:16" ht="94.5" customHeight="1" x14ac:dyDescent="0.2">
      <c r="A84" s="20"/>
      <c r="B84" s="25" t="s">
        <v>62</v>
      </c>
      <c r="C84" s="22" t="s">
        <v>64</v>
      </c>
      <c r="D84" s="62" t="s">
        <v>9</v>
      </c>
      <c r="E84" s="83"/>
      <c r="F84" s="83"/>
      <c r="G84" s="83"/>
      <c r="H84" s="83"/>
      <c r="I84" s="83"/>
      <c r="J84" s="84"/>
      <c r="K84" s="84"/>
      <c r="L84" s="84"/>
      <c r="M84" s="84"/>
      <c r="N84" s="23">
        <v>130</v>
      </c>
      <c r="O84" s="23">
        <v>223.7</v>
      </c>
      <c r="P84" s="24">
        <f t="shared" si="1"/>
        <v>172.07692307692307</v>
      </c>
    </row>
    <row r="85" spans="1:16" ht="38.25" customHeight="1" x14ac:dyDescent="0.2">
      <c r="A85" s="20"/>
      <c r="B85" s="25" t="s">
        <v>62</v>
      </c>
      <c r="C85" s="22" t="s">
        <v>65</v>
      </c>
      <c r="D85" s="62" t="s">
        <v>8</v>
      </c>
      <c r="E85" s="83"/>
      <c r="F85" s="83"/>
      <c r="G85" s="83"/>
      <c r="H85" s="83"/>
      <c r="I85" s="83"/>
      <c r="J85" s="84"/>
      <c r="K85" s="84"/>
      <c r="L85" s="84"/>
      <c r="M85" s="84"/>
      <c r="N85" s="23">
        <v>1730</v>
      </c>
      <c r="O85" s="23">
        <v>1448.1</v>
      </c>
      <c r="P85" s="24">
        <f t="shared" si="1"/>
        <v>83.705202312138724</v>
      </c>
    </row>
    <row r="86" spans="1:16" ht="78" customHeight="1" x14ac:dyDescent="0.2">
      <c r="A86" s="20"/>
      <c r="B86" s="25" t="s">
        <v>62</v>
      </c>
      <c r="C86" s="22" t="s">
        <v>66</v>
      </c>
      <c r="D86" s="62" t="s">
        <v>211</v>
      </c>
      <c r="E86" s="83"/>
      <c r="F86" s="83"/>
      <c r="G86" s="83"/>
      <c r="H86" s="83"/>
      <c r="I86" s="83"/>
      <c r="J86" s="84"/>
      <c r="K86" s="84"/>
      <c r="L86" s="84"/>
      <c r="M86" s="84"/>
      <c r="N86" s="23">
        <v>1070</v>
      </c>
      <c r="O86" s="23">
        <v>853.9</v>
      </c>
      <c r="P86" s="24">
        <f t="shared" si="1"/>
        <v>79.803738317757009</v>
      </c>
    </row>
    <row r="87" spans="1:16" ht="114.75" x14ac:dyDescent="0.2">
      <c r="A87" s="20"/>
      <c r="B87" s="25" t="s">
        <v>62</v>
      </c>
      <c r="C87" s="22" t="s">
        <v>182</v>
      </c>
      <c r="D87" s="62" t="s">
        <v>212</v>
      </c>
      <c r="E87" s="51"/>
      <c r="F87" s="51"/>
      <c r="G87" s="51"/>
      <c r="H87" s="51"/>
      <c r="I87" s="51"/>
      <c r="J87" s="52"/>
      <c r="K87" s="52"/>
      <c r="L87" s="52"/>
      <c r="M87" s="52"/>
      <c r="N87" s="23">
        <v>2700</v>
      </c>
      <c r="O87" s="23">
        <v>3722.8</v>
      </c>
      <c r="P87" s="24">
        <f t="shared" si="1"/>
        <v>137.8814814814815</v>
      </c>
    </row>
    <row r="88" spans="1:16" ht="51.75" customHeight="1" x14ac:dyDescent="0.2">
      <c r="A88" s="20"/>
      <c r="B88" s="25" t="s">
        <v>62</v>
      </c>
      <c r="C88" s="22" t="s">
        <v>213</v>
      </c>
      <c r="D88" s="62" t="s">
        <v>215</v>
      </c>
      <c r="E88" s="51"/>
      <c r="F88" s="51"/>
      <c r="G88" s="51"/>
      <c r="H88" s="51"/>
      <c r="I88" s="51"/>
      <c r="J88" s="52"/>
      <c r="K88" s="52"/>
      <c r="L88" s="52"/>
      <c r="M88" s="52"/>
      <c r="N88" s="23">
        <v>1000</v>
      </c>
      <c r="O88" s="23">
        <v>724.5</v>
      </c>
      <c r="P88" s="24">
        <f t="shared" si="1"/>
        <v>72.45</v>
      </c>
    </row>
    <row r="89" spans="1:16" ht="51.75" customHeight="1" x14ac:dyDescent="0.2">
      <c r="A89" s="20"/>
      <c r="B89" s="25" t="s">
        <v>62</v>
      </c>
      <c r="C89" s="22" t="s">
        <v>214</v>
      </c>
      <c r="D89" s="62" t="s">
        <v>216</v>
      </c>
      <c r="E89" s="51"/>
      <c r="F89" s="51"/>
      <c r="G89" s="51"/>
      <c r="H89" s="51"/>
      <c r="I89" s="51"/>
      <c r="J89" s="52"/>
      <c r="K89" s="52"/>
      <c r="L89" s="52"/>
      <c r="M89" s="52"/>
      <c r="N89" s="23">
        <v>1000</v>
      </c>
      <c r="O89" s="23">
        <v>437.3</v>
      </c>
      <c r="P89" s="24">
        <f t="shared" si="1"/>
        <v>43.730000000000004</v>
      </c>
    </row>
    <row r="90" spans="1:16" ht="27.75" customHeight="1" x14ac:dyDescent="0.2">
      <c r="A90" s="20"/>
      <c r="B90" s="25" t="s">
        <v>62</v>
      </c>
      <c r="C90" s="22" t="s">
        <v>67</v>
      </c>
      <c r="D90" s="62" t="s">
        <v>7</v>
      </c>
      <c r="E90" s="83"/>
      <c r="F90" s="83"/>
      <c r="G90" s="83"/>
      <c r="H90" s="83"/>
      <c r="I90" s="83"/>
      <c r="J90" s="84"/>
      <c r="K90" s="84"/>
      <c r="L90" s="84"/>
      <c r="M90" s="84"/>
      <c r="N90" s="23">
        <v>31000</v>
      </c>
      <c r="O90" s="23">
        <v>28735.8</v>
      </c>
      <c r="P90" s="24">
        <f t="shared" si="1"/>
        <v>92.696129032258057</v>
      </c>
    </row>
    <row r="91" spans="1:16" ht="39" hidden="1" customHeight="1" x14ac:dyDescent="0.2">
      <c r="A91" s="20"/>
      <c r="B91" s="25" t="s">
        <v>62</v>
      </c>
      <c r="C91" s="22" t="s">
        <v>109</v>
      </c>
      <c r="D91" s="62" t="s">
        <v>177</v>
      </c>
      <c r="E91" s="51"/>
      <c r="F91" s="51"/>
      <c r="G91" s="51"/>
      <c r="H91" s="51"/>
      <c r="I91" s="51"/>
      <c r="J91" s="52"/>
      <c r="K91" s="52"/>
      <c r="L91" s="52"/>
      <c r="M91" s="52"/>
      <c r="N91" s="23">
        <v>0</v>
      </c>
      <c r="O91" s="42">
        <v>0</v>
      </c>
      <c r="P91" s="24" t="s">
        <v>142</v>
      </c>
    </row>
    <row r="92" spans="1:16" ht="52.5" customHeight="1" x14ac:dyDescent="0.2">
      <c r="A92" s="20"/>
      <c r="B92" s="25" t="s">
        <v>62</v>
      </c>
      <c r="C92" s="22" t="s">
        <v>68</v>
      </c>
      <c r="D92" s="62" t="s">
        <v>191</v>
      </c>
      <c r="E92" s="83"/>
      <c r="F92" s="83"/>
      <c r="G92" s="83"/>
      <c r="H92" s="83"/>
      <c r="I92" s="83"/>
      <c r="J92" s="84"/>
      <c r="K92" s="84"/>
      <c r="L92" s="84"/>
      <c r="M92" s="84"/>
      <c r="N92" s="23">
        <v>21000</v>
      </c>
      <c r="O92" s="23">
        <v>20010.2</v>
      </c>
      <c r="P92" s="24">
        <f t="shared" ref="P92:P123" si="2">O92/N92*100</f>
        <v>95.286666666666676</v>
      </c>
    </row>
    <row r="93" spans="1:16" ht="42" hidden="1" customHeight="1" x14ac:dyDescent="0.2">
      <c r="A93" s="20"/>
      <c r="B93" s="25" t="s">
        <v>62</v>
      </c>
      <c r="C93" s="22" t="s">
        <v>69</v>
      </c>
      <c r="D93" s="66" t="s">
        <v>27</v>
      </c>
      <c r="E93" s="51"/>
      <c r="F93" s="51"/>
      <c r="G93" s="51"/>
      <c r="H93" s="51"/>
      <c r="I93" s="51"/>
      <c r="J93" s="52"/>
      <c r="K93" s="52"/>
      <c r="L93" s="52"/>
      <c r="M93" s="52"/>
      <c r="N93" s="23"/>
      <c r="O93" s="23"/>
      <c r="P93" s="24" t="e">
        <f t="shared" si="2"/>
        <v>#DIV/0!</v>
      </c>
    </row>
    <row r="94" spans="1:16" ht="28.5" hidden="1" customHeight="1" x14ac:dyDescent="0.2">
      <c r="A94" s="20"/>
      <c r="B94" s="25" t="s">
        <v>62</v>
      </c>
      <c r="C94" s="22" t="s">
        <v>70</v>
      </c>
      <c r="D94" s="66" t="s">
        <v>6</v>
      </c>
      <c r="E94" s="83"/>
      <c r="F94" s="83"/>
      <c r="G94" s="83"/>
      <c r="H94" s="83"/>
      <c r="I94" s="83"/>
      <c r="J94" s="84"/>
      <c r="K94" s="84"/>
      <c r="L94" s="84"/>
      <c r="M94" s="84"/>
      <c r="N94" s="23">
        <v>0</v>
      </c>
      <c r="O94" s="23">
        <v>0</v>
      </c>
      <c r="P94" s="24" t="s">
        <v>142</v>
      </c>
    </row>
    <row r="95" spans="1:16" ht="28.5" customHeight="1" x14ac:dyDescent="0.2">
      <c r="A95" s="20"/>
      <c r="B95" s="25" t="s">
        <v>62</v>
      </c>
      <c r="C95" s="22" t="s">
        <v>71</v>
      </c>
      <c r="D95" s="62" t="s">
        <v>5</v>
      </c>
      <c r="E95" s="83"/>
      <c r="F95" s="83"/>
      <c r="G95" s="83"/>
      <c r="H95" s="83"/>
      <c r="I95" s="83"/>
      <c r="J95" s="84"/>
      <c r="K95" s="84"/>
      <c r="L95" s="84"/>
      <c r="M95" s="84"/>
      <c r="N95" s="23">
        <v>0</v>
      </c>
      <c r="O95" s="23">
        <v>-182.2</v>
      </c>
      <c r="P95" s="24" t="s">
        <v>142</v>
      </c>
    </row>
    <row r="96" spans="1:16" ht="15" customHeight="1" x14ac:dyDescent="0.2">
      <c r="A96" s="20"/>
      <c r="B96" s="25" t="s">
        <v>62</v>
      </c>
      <c r="C96" s="22" t="s">
        <v>72</v>
      </c>
      <c r="D96" s="62" t="s">
        <v>4</v>
      </c>
      <c r="E96" s="83"/>
      <c r="F96" s="83"/>
      <c r="G96" s="83"/>
      <c r="H96" s="83"/>
      <c r="I96" s="83"/>
      <c r="J96" s="84"/>
      <c r="K96" s="84"/>
      <c r="L96" s="84"/>
      <c r="M96" s="84"/>
      <c r="N96" s="23">
        <v>5</v>
      </c>
      <c r="O96" s="23">
        <v>4.8</v>
      </c>
      <c r="P96" s="24">
        <f t="shared" si="2"/>
        <v>96</v>
      </c>
    </row>
    <row r="97" spans="1:16" ht="38.25" customHeight="1" x14ac:dyDescent="0.2">
      <c r="A97" s="20"/>
      <c r="B97" s="25" t="s">
        <v>62</v>
      </c>
      <c r="C97" s="22" t="s">
        <v>73</v>
      </c>
      <c r="D97" s="62" t="s">
        <v>3</v>
      </c>
      <c r="E97" s="83"/>
      <c r="F97" s="83"/>
      <c r="G97" s="83"/>
      <c r="H97" s="83"/>
      <c r="I97" s="83"/>
      <c r="J97" s="84"/>
      <c r="K97" s="84"/>
      <c r="L97" s="84"/>
      <c r="M97" s="84"/>
      <c r="N97" s="23">
        <v>2500</v>
      </c>
      <c r="O97" s="23">
        <v>576.1</v>
      </c>
      <c r="P97" s="24">
        <f t="shared" si="2"/>
        <v>23.044</v>
      </c>
    </row>
    <row r="98" spans="1:16" ht="40.5" hidden="1" customHeight="1" x14ac:dyDescent="0.2">
      <c r="A98" s="20"/>
      <c r="B98" s="25" t="s">
        <v>62</v>
      </c>
      <c r="C98" s="22" t="s">
        <v>122</v>
      </c>
      <c r="D98" s="66" t="s">
        <v>123</v>
      </c>
      <c r="E98" s="51"/>
      <c r="F98" s="51"/>
      <c r="G98" s="51"/>
      <c r="H98" s="51"/>
      <c r="I98" s="51"/>
      <c r="J98" s="52"/>
      <c r="K98" s="52"/>
      <c r="L98" s="52"/>
      <c r="M98" s="52"/>
      <c r="N98" s="23">
        <v>0</v>
      </c>
      <c r="O98" s="23">
        <v>0</v>
      </c>
      <c r="P98" s="24" t="s">
        <v>142</v>
      </c>
    </row>
    <row r="99" spans="1:16" ht="40.5" customHeight="1" x14ac:dyDescent="0.2">
      <c r="A99" s="20"/>
      <c r="B99" s="25" t="s">
        <v>62</v>
      </c>
      <c r="C99" s="22" t="s">
        <v>122</v>
      </c>
      <c r="D99" s="45" t="s">
        <v>217</v>
      </c>
      <c r="E99" s="51"/>
      <c r="F99" s="51"/>
      <c r="G99" s="51"/>
      <c r="H99" s="51"/>
      <c r="I99" s="51"/>
      <c r="J99" s="52"/>
      <c r="K99" s="52"/>
      <c r="L99" s="52"/>
      <c r="M99" s="52"/>
      <c r="N99" s="23">
        <v>0</v>
      </c>
      <c r="O99" s="23">
        <v>0.1</v>
      </c>
      <c r="P99" s="24" t="s">
        <v>142</v>
      </c>
    </row>
    <row r="100" spans="1:16" ht="23.25" customHeight="1" x14ac:dyDescent="0.2">
      <c r="A100" s="20"/>
      <c r="B100" s="25" t="s">
        <v>62</v>
      </c>
      <c r="C100" s="22" t="s">
        <v>124</v>
      </c>
      <c r="D100" s="62" t="s">
        <v>158</v>
      </c>
      <c r="E100" s="51"/>
      <c r="F100" s="51"/>
      <c r="G100" s="51"/>
      <c r="H100" s="51"/>
      <c r="I100" s="51"/>
      <c r="J100" s="52"/>
      <c r="K100" s="52"/>
      <c r="L100" s="52"/>
      <c r="M100" s="52"/>
      <c r="N100" s="23">
        <v>1050</v>
      </c>
      <c r="O100" s="23">
        <v>541.79999999999995</v>
      </c>
      <c r="P100" s="24">
        <f t="shared" si="2"/>
        <v>51.599999999999987</v>
      </c>
    </row>
    <row r="101" spans="1:16" ht="18.75" customHeight="1" x14ac:dyDescent="0.2">
      <c r="A101" s="20"/>
      <c r="B101" s="25" t="s">
        <v>62</v>
      </c>
      <c r="C101" s="22" t="s">
        <v>125</v>
      </c>
      <c r="D101" s="62" t="s">
        <v>159</v>
      </c>
      <c r="E101" s="51"/>
      <c r="F101" s="51"/>
      <c r="G101" s="51"/>
      <c r="H101" s="51"/>
      <c r="I101" s="51"/>
      <c r="J101" s="52"/>
      <c r="K101" s="52"/>
      <c r="L101" s="52"/>
      <c r="M101" s="52"/>
      <c r="N101" s="23">
        <v>3330</v>
      </c>
      <c r="O101" s="23">
        <v>3581.1</v>
      </c>
      <c r="P101" s="24">
        <f t="shared" si="2"/>
        <v>107.54054054054055</v>
      </c>
    </row>
    <row r="102" spans="1:16" ht="37.5" customHeight="1" x14ac:dyDescent="0.2">
      <c r="A102" s="20"/>
      <c r="B102" s="25" t="s">
        <v>62</v>
      </c>
      <c r="C102" s="22" t="s">
        <v>74</v>
      </c>
      <c r="D102" s="62" t="s">
        <v>29</v>
      </c>
      <c r="E102" s="83"/>
      <c r="F102" s="83"/>
      <c r="G102" s="83"/>
      <c r="H102" s="83"/>
      <c r="I102" s="83"/>
      <c r="J102" s="84"/>
      <c r="K102" s="84"/>
      <c r="L102" s="84"/>
      <c r="M102" s="84"/>
      <c r="N102" s="23">
        <v>4.8</v>
      </c>
      <c r="O102" s="23">
        <v>-47.8</v>
      </c>
      <c r="P102" s="24">
        <f t="shared" si="2"/>
        <v>-995.83333333333337</v>
      </c>
    </row>
    <row r="103" spans="1:16" ht="39.75" customHeight="1" x14ac:dyDescent="0.2">
      <c r="A103" s="20"/>
      <c r="B103" s="25" t="s">
        <v>62</v>
      </c>
      <c r="C103" s="22" t="s">
        <v>75</v>
      </c>
      <c r="D103" s="62" t="s">
        <v>2</v>
      </c>
      <c r="E103" s="83"/>
      <c r="F103" s="83"/>
      <c r="G103" s="83"/>
      <c r="H103" s="83"/>
      <c r="I103" s="83"/>
      <c r="J103" s="84"/>
      <c r="K103" s="84"/>
      <c r="L103" s="84"/>
      <c r="M103" s="84"/>
      <c r="N103" s="23">
        <v>4499.6000000000004</v>
      </c>
      <c r="O103" s="23">
        <v>4222.3</v>
      </c>
      <c r="P103" s="24">
        <f t="shared" si="2"/>
        <v>93.837229975997857</v>
      </c>
    </row>
    <row r="104" spans="1:16" ht="66" customHeight="1" x14ac:dyDescent="0.2">
      <c r="A104" s="20"/>
      <c r="B104" s="25" t="s">
        <v>62</v>
      </c>
      <c r="C104" s="22" t="s">
        <v>126</v>
      </c>
      <c r="D104" s="62" t="s">
        <v>127</v>
      </c>
      <c r="E104" s="83"/>
      <c r="F104" s="83"/>
      <c r="G104" s="83"/>
      <c r="H104" s="83"/>
      <c r="I104" s="83"/>
      <c r="J104" s="84"/>
      <c r="K104" s="84"/>
      <c r="L104" s="84"/>
      <c r="M104" s="84"/>
      <c r="N104" s="23">
        <v>0</v>
      </c>
      <c r="O104" s="23">
        <v>0.3</v>
      </c>
      <c r="P104" s="24" t="s">
        <v>142</v>
      </c>
    </row>
    <row r="105" spans="1:16" ht="19.5" customHeight="1" x14ac:dyDescent="0.25">
      <c r="A105" s="20"/>
      <c r="B105" s="26" t="s">
        <v>76</v>
      </c>
      <c r="C105" s="63"/>
      <c r="D105" s="44" t="s">
        <v>150</v>
      </c>
      <c r="E105" s="85"/>
      <c r="F105" s="85"/>
      <c r="G105" s="85"/>
      <c r="H105" s="85"/>
      <c r="I105" s="85"/>
      <c r="J105" s="86"/>
      <c r="K105" s="86"/>
      <c r="L105" s="86"/>
      <c r="M105" s="86"/>
      <c r="N105" s="27">
        <f>SUM(N106:N106)</f>
        <v>0</v>
      </c>
      <c r="O105" s="27">
        <f>SUM(O106:O106)</f>
        <v>1.2</v>
      </c>
      <c r="P105" s="24" t="s">
        <v>142</v>
      </c>
    </row>
    <row r="106" spans="1:16" ht="54" customHeight="1" x14ac:dyDescent="0.25">
      <c r="A106" s="20"/>
      <c r="B106" s="25" t="s">
        <v>76</v>
      </c>
      <c r="C106" s="22" t="s">
        <v>114</v>
      </c>
      <c r="D106" s="62" t="s">
        <v>230</v>
      </c>
      <c r="E106" s="53"/>
      <c r="F106" s="53"/>
      <c r="G106" s="53"/>
      <c r="H106" s="53"/>
      <c r="I106" s="53"/>
      <c r="J106" s="54"/>
      <c r="K106" s="54"/>
      <c r="L106" s="54"/>
      <c r="M106" s="54"/>
      <c r="N106" s="23">
        <v>0</v>
      </c>
      <c r="O106" s="23">
        <v>1.2</v>
      </c>
      <c r="P106" s="24" t="s">
        <v>142</v>
      </c>
    </row>
    <row r="107" spans="1:16" ht="26.25" hidden="1" customHeight="1" x14ac:dyDescent="0.25">
      <c r="A107" s="20"/>
      <c r="B107" s="26" t="s">
        <v>184</v>
      </c>
      <c r="C107" s="22"/>
      <c r="D107" s="44" t="s">
        <v>183</v>
      </c>
      <c r="E107" s="53"/>
      <c r="F107" s="53"/>
      <c r="G107" s="53"/>
      <c r="H107" s="53"/>
      <c r="I107" s="53"/>
      <c r="J107" s="54"/>
      <c r="K107" s="54"/>
      <c r="L107" s="54"/>
      <c r="M107" s="54"/>
      <c r="N107" s="27">
        <f>N108</f>
        <v>0</v>
      </c>
      <c r="O107" s="27">
        <f>O108</f>
        <v>0</v>
      </c>
      <c r="P107" s="24" t="s">
        <v>142</v>
      </c>
    </row>
    <row r="108" spans="1:16" ht="78" hidden="1" customHeight="1" x14ac:dyDescent="0.25">
      <c r="A108" s="20"/>
      <c r="B108" s="25" t="s">
        <v>184</v>
      </c>
      <c r="C108" s="22" t="s">
        <v>152</v>
      </c>
      <c r="D108" s="62" t="s">
        <v>185</v>
      </c>
      <c r="E108" s="53"/>
      <c r="F108" s="53"/>
      <c r="G108" s="53"/>
      <c r="H108" s="53"/>
      <c r="I108" s="53"/>
      <c r="J108" s="54"/>
      <c r="K108" s="54"/>
      <c r="L108" s="54"/>
      <c r="M108" s="54"/>
      <c r="N108" s="23">
        <v>0</v>
      </c>
      <c r="O108" s="23">
        <v>0</v>
      </c>
      <c r="P108" s="24" t="s">
        <v>142</v>
      </c>
    </row>
    <row r="109" spans="1:16" ht="19.5" customHeight="1" x14ac:dyDescent="0.25">
      <c r="A109" s="20"/>
      <c r="B109" s="26" t="s">
        <v>77</v>
      </c>
      <c r="C109" s="63"/>
      <c r="D109" s="44" t="s">
        <v>78</v>
      </c>
      <c r="E109" s="85"/>
      <c r="F109" s="85"/>
      <c r="G109" s="85"/>
      <c r="H109" s="85"/>
      <c r="I109" s="85"/>
      <c r="J109" s="86"/>
      <c r="K109" s="86"/>
      <c r="L109" s="86"/>
      <c r="M109" s="86"/>
      <c r="N109" s="27">
        <f>N110+N111</f>
        <v>135.6</v>
      </c>
      <c r="O109" s="27">
        <f>O110+O111</f>
        <v>148.6</v>
      </c>
      <c r="P109" s="24">
        <f t="shared" si="2"/>
        <v>109.58702064896755</v>
      </c>
    </row>
    <row r="110" spans="1:16" ht="27.75" customHeight="1" x14ac:dyDescent="0.2">
      <c r="A110" s="20"/>
      <c r="B110" s="25" t="s">
        <v>77</v>
      </c>
      <c r="C110" s="22" t="s">
        <v>45</v>
      </c>
      <c r="D110" s="62" t="s">
        <v>1</v>
      </c>
      <c r="E110" s="83"/>
      <c r="F110" s="83"/>
      <c r="G110" s="83"/>
      <c r="H110" s="83"/>
      <c r="I110" s="83"/>
      <c r="J110" s="84"/>
      <c r="K110" s="84"/>
      <c r="L110" s="84"/>
      <c r="M110" s="84"/>
      <c r="N110" s="23">
        <v>134.69999999999999</v>
      </c>
      <c r="O110" s="23">
        <v>147.69999999999999</v>
      </c>
      <c r="P110" s="24">
        <f t="shared" si="2"/>
        <v>109.65107646622123</v>
      </c>
    </row>
    <row r="111" spans="1:16" ht="65.25" customHeight="1" x14ac:dyDescent="0.2">
      <c r="A111" s="20"/>
      <c r="B111" s="25" t="s">
        <v>77</v>
      </c>
      <c r="C111" s="22" t="s">
        <v>112</v>
      </c>
      <c r="D111" s="62" t="s">
        <v>151</v>
      </c>
      <c r="E111" s="51"/>
      <c r="F111" s="51"/>
      <c r="G111" s="51"/>
      <c r="H111" s="51"/>
      <c r="I111" s="51"/>
      <c r="J111" s="52"/>
      <c r="K111" s="52"/>
      <c r="L111" s="52"/>
      <c r="M111" s="52"/>
      <c r="N111" s="23">
        <v>0.9</v>
      </c>
      <c r="O111" s="23">
        <v>0.9</v>
      </c>
      <c r="P111" s="24">
        <f t="shared" si="2"/>
        <v>100</v>
      </c>
    </row>
    <row r="112" spans="1:16" ht="21" customHeight="1" x14ac:dyDescent="0.25">
      <c r="A112" s="20"/>
      <c r="B112" s="26" t="s">
        <v>79</v>
      </c>
      <c r="C112" s="63"/>
      <c r="D112" s="44" t="s">
        <v>128</v>
      </c>
      <c r="E112" s="85"/>
      <c r="F112" s="85"/>
      <c r="G112" s="85"/>
      <c r="H112" s="85"/>
      <c r="I112" s="85"/>
      <c r="J112" s="86"/>
      <c r="K112" s="86"/>
      <c r="L112" s="86"/>
      <c r="M112" s="86"/>
      <c r="N112" s="27">
        <f>N113</f>
        <v>9.6</v>
      </c>
      <c r="O112" s="27">
        <f>O113</f>
        <v>9.6</v>
      </c>
      <c r="P112" s="24">
        <f t="shared" si="2"/>
        <v>100</v>
      </c>
    </row>
    <row r="113" spans="1:18" ht="25.5" customHeight="1" x14ac:dyDescent="0.2">
      <c r="A113" s="20"/>
      <c r="B113" s="25" t="s">
        <v>79</v>
      </c>
      <c r="C113" s="22" t="s">
        <v>45</v>
      </c>
      <c r="D113" s="62" t="s">
        <v>1</v>
      </c>
      <c r="E113" s="83"/>
      <c r="F113" s="83"/>
      <c r="G113" s="83"/>
      <c r="H113" s="83"/>
      <c r="I113" s="83"/>
      <c r="J113" s="84"/>
      <c r="K113" s="84"/>
      <c r="L113" s="84"/>
      <c r="M113" s="84"/>
      <c r="N113" s="23">
        <v>9.6</v>
      </c>
      <c r="O113" s="23">
        <v>9.6</v>
      </c>
      <c r="P113" s="24">
        <f t="shared" si="2"/>
        <v>100</v>
      </c>
    </row>
    <row r="114" spans="1:18" ht="37.5" hidden="1" customHeight="1" x14ac:dyDescent="0.2">
      <c r="A114" s="20"/>
      <c r="B114" s="25" t="s">
        <v>79</v>
      </c>
      <c r="C114" s="22" t="s">
        <v>40</v>
      </c>
      <c r="D114" s="78" t="s">
        <v>0</v>
      </c>
      <c r="E114" s="51"/>
      <c r="F114" s="51"/>
      <c r="G114" s="51"/>
      <c r="H114" s="51"/>
      <c r="I114" s="51"/>
      <c r="J114" s="52"/>
      <c r="K114" s="52"/>
      <c r="L114" s="52"/>
      <c r="M114" s="52"/>
      <c r="N114" s="23"/>
      <c r="O114" s="23"/>
      <c r="P114" s="24"/>
    </row>
    <row r="115" spans="1:18" ht="26.25" customHeight="1" x14ac:dyDescent="0.2">
      <c r="A115" s="20"/>
      <c r="B115" s="26" t="s">
        <v>87</v>
      </c>
      <c r="C115" s="63"/>
      <c r="D115" s="75" t="s">
        <v>218</v>
      </c>
      <c r="E115" s="51"/>
      <c r="F115" s="51"/>
      <c r="G115" s="51"/>
      <c r="H115" s="51"/>
      <c r="I115" s="51"/>
      <c r="J115" s="52"/>
      <c r="K115" s="52"/>
      <c r="L115" s="52"/>
      <c r="M115" s="52"/>
      <c r="N115" s="27">
        <f>N116</f>
        <v>10.9</v>
      </c>
      <c r="O115" s="27">
        <f>O116</f>
        <v>10.9</v>
      </c>
      <c r="P115" s="24">
        <f t="shared" si="2"/>
        <v>100</v>
      </c>
    </row>
    <row r="116" spans="1:18" ht="26.25" customHeight="1" x14ac:dyDescent="0.2">
      <c r="A116" s="20"/>
      <c r="B116" s="25" t="s">
        <v>87</v>
      </c>
      <c r="C116" s="22" t="s">
        <v>45</v>
      </c>
      <c r="D116" s="46" t="s">
        <v>1</v>
      </c>
      <c r="E116" s="51"/>
      <c r="F116" s="51"/>
      <c r="G116" s="51"/>
      <c r="H116" s="51"/>
      <c r="I116" s="51"/>
      <c r="J116" s="52"/>
      <c r="K116" s="52"/>
      <c r="L116" s="52"/>
      <c r="M116" s="52"/>
      <c r="N116" s="23">
        <v>10.9</v>
      </c>
      <c r="O116" s="23">
        <v>10.9</v>
      </c>
      <c r="P116" s="24">
        <f t="shared" si="2"/>
        <v>100</v>
      </c>
    </row>
    <row r="117" spans="1:18" ht="28.5" customHeight="1" x14ac:dyDescent="0.25">
      <c r="A117" s="20"/>
      <c r="B117" s="26" t="s">
        <v>223</v>
      </c>
      <c r="C117" s="63"/>
      <c r="D117" s="44" t="s">
        <v>224</v>
      </c>
      <c r="E117" s="85"/>
      <c r="F117" s="85"/>
      <c r="G117" s="85"/>
      <c r="H117" s="85"/>
      <c r="I117" s="85"/>
      <c r="J117" s="86"/>
      <c r="K117" s="86"/>
      <c r="L117" s="86"/>
      <c r="M117" s="86"/>
      <c r="N117" s="27">
        <f>N118</f>
        <v>18.399999999999999</v>
      </c>
      <c r="O117" s="27">
        <f>O118</f>
        <v>18.3</v>
      </c>
      <c r="P117" s="24">
        <f t="shared" si="2"/>
        <v>99.456521739130437</v>
      </c>
    </row>
    <row r="118" spans="1:18" ht="77.25" customHeight="1" x14ac:dyDescent="0.2">
      <c r="A118" s="20"/>
      <c r="B118" s="25" t="s">
        <v>223</v>
      </c>
      <c r="C118" s="22" t="s">
        <v>129</v>
      </c>
      <c r="D118" s="46" t="s">
        <v>164</v>
      </c>
      <c r="E118" s="83"/>
      <c r="F118" s="83"/>
      <c r="G118" s="83"/>
      <c r="H118" s="83"/>
      <c r="I118" s="83"/>
      <c r="J118" s="84"/>
      <c r="K118" s="84"/>
      <c r="L118" s="84"/>
      <c r="M118" s="84"/>
      <c r="N118" s="23">
        <v>18.399999999999999</v>
      </c>
      <c r="O118" s="23">
        <v>18.3</v>
      </c>
      <c r="P118" s="24">
        <f t="shared" si="2"/>
        <v>99.456521739130437</v>
      </c>
    </row>
    <row r="119" spans="1:18" ht="27" customHeight="1" x14ac:dyDescent="0.25">
      <c r="A119" s="20"/>
      <c r="B119" s="26" t="s">
        <v>80</v>
      </c>
      <c r="C119" s="63"/>
      <c r="D119" s="44" t="s">
        <v>140</v>
      </c>
      <c r="E119" s="85"/>
      <c r="F119" s="85"/>
      <c r="G119" s="85"/>
      <c r="H119" s="85"/>
      <c r="I119" s="85"/>
      <c r="J119" s="86"/>
      <c r="K119" s="86"/>
      <c r="L119" s="86"/>
      <c r="M119" s="86"/>
      <c r="N119" s="27">
        <f>N120+N122+N121</f>
        <v>255</v>
      </c>
      <c r="O119" s="27">
        <f>O120+O122+O121</f>
        <v>250</v>
      </c>
      <c r="P119" s="24">
        <f t="shared" si="2"/>
        <v>98.039215686274503</v>
      </c>
    </row>
    <row r="120" spans="1:18" ht="93" customHeight="1" x14ac:dyDescent="0.25">
      <c r="A120" s="20"/>
      <c r="B120" s="25" t="s">
        <v>80</v>
      </c>
      <c r="C120" s="22" t="s">
        <v>219</v>
      </c>
      <c r="D120" s="47" t="s">
        <v>154</v>
      </c>
      <c r="E120" s="53"/>
      <c r="F120" s="53"/>
      <c r="G120" s="53"/>
      <c r="H120" s="53"/>
      <c r="I120" s="53"/>
      <c r="J120" s="54"/>
      <c r="K120" s="54"/>
      <c r="L120" s="54"/>
      <c r="M120" s="54"/>
      <c r="N120" s="23">
        <v>2.5</v>
      </c>
      <c r="O120" s="23">
        <v>0</v>
      </c>
      <c r="P120" s="24">
        <f t="shared" si="2"/>
        <v>0</v>
      </c>
      <c r="R120" s="34"/>
    </row>
    <row r="121" spans="1:18" ht="102.75" customHeight="1" x14ac:dyDescent="0.25">
      <c r="A121" s="20"/>
      <c r="B121" s="25" t="s">
        <v>80</v>
      </c>
      <c r="C121" s="22" t="s">
        <v>220</v>
      </c>
      <c r="D121" s="48" t="s">
        <v>221</v>
      </c>
      <c r="E121" s="53"/>
      <c r="F121" s="53"/>
      <c r="G121" s="53"/>
      <c r="H121" s="53"/>
      <c r="I121" s="53"/>
      <c r="J121" s="54"/>
      <c r="K121" s="54"/>
      <c r="L121" s="54"/>
      <c r="M121" s="54"/>
      <c r="N121" s="23">
        <v>250</v>
      </c>
      <c r="O121" s="23">
        <v>250</v>
      </c>
      <c r="P121" s="24">
        <f t="shared" ref="P121" si="3">O121/N121*100</f>
        <v>100</v>
      </c>
      <c r="R121" s="34"/>
    </row>
    <row r="122" spans="1:18" ht="67.5" customHeight="1" x14ac:dyDescent="0.25">
      <c r="A122" s="20"/>
      <c r="B122" s="25" t="s">
        <v>80</v>
      </c>
      <c r="C122" s="22" t="s">
        <v>139</v>
      </c>
      <c r="D122" s="47" t="s">
        <v>161</v>
      </c>
      <c r="E122" s="53"/>
      <c r="F122" s="53"/>
      <c r="G122" s="53"/>
      <c r="H122" s="53"/>
      <c r="I122" s="53"/>
      <c r="J122" s="54"/>
      <c r="K122" s="54"/>
      <c r="L122" s="54"/>
      <c r="M122" s="54"/>
      <c r="N122" s="23">
        <v>2.5</v>
      </c>
      <c r="O122" s="23">
        <v>0</v>
      </c>
      <c r="P122" s="24">
        <f t="shared" si="2"/>
        <v>0</v>
      </c>
      <c r="R122" s="34"/>
    </row>
    <row r="123" spans="1:18" ht="39" x14ac:dyDescent="0.25">
      <c r="A123" s="20"/>
      <c r="B123" s="26" t="s">
        <v>81</v>
      </c>
      <c r="C123" s="63"/>
      <c r="D123" s="44" t="s">
        <v>141</v>
      </c>
      <c r="E123" s="85"/>
      <c r="F123" s="85"/>
      <c r="G123" s="85"/>
      <c r="H123" s="85"/>
      <c r="I123" s="85"/>
      <c r="J123" s="86"/>
      <c r="K123" s="86"/>
      <c r="L123" s="86"/>
      <c r="M123" s="86"/>
      <c r="N123" s="27">
        <f>SUM(N124:N129)</f>
        <v>349.9</v>
      </c>
      <c r="O123" s="27">
        <f>SUM(O124:O129)</f>
        <v>339.70000000000005</v>
      </c>
      <c r="P123" s="24">
        <f t="shared" si="2"/>
        <v>97.084881394684217</v>
      </c>
    </row>
    <row r="124" spans="1:18" ht="90" customHeight="1" x14ac:dyDescent="0.25">
      <c r="A124" s="20"/>
      <c r="B124" s="25" t="s">
        <v>81</v>
      </c>
      <c r="C124" s="22" t="s">
        <v>222</v>
      </c>
      <c r="D124" s="62" t="s">
        <v>233</v>
      </c>
      <c r="E124" s="53"/>
      <c r="F124" s="53"/>
      <c r="G124" s="53"/>
      <c r="H124" s="53"/>
      <c r="I124" s="53"/>
      <c r="J124" s="54"/>
      <c r="K124" s="54"/>
      <c r="L124" s="54"/>
      <c r="M124" s="54"/>
      <c r="N124" s="23">
        <v>219.2</v>
      </c>
      <c r="O124" s="23">
        <v>211.8</v>
      </c>
      <c r="P124" s="24">
        <f t="shared" ref="P124:P132" si="4">O124/N124*100</f>
        <v>96.62408759124088</v>
      </c>
    </row>
    <row r="125" spans="1:18" ht="76.5" customHeight="1" x14ac:dyDescent="0.2">
      <c r="A125" s="20"/>
      <c r="B125" s="25" t="s">
        <v>81</v>
      </c>
      <c r="C125" s="22" t="s">
        <v>129</v>
      </c>
      <c r="D125" s="62" t="s">
        <v>164</v>
      </c>
      <c r="E125" s="83"/>
      <c r="F125" s="83"/>
      <c r="G125" s="83"/>
      <c r="H125" s="83"/>
      <c r="I125" s="83"/>
      <c r="J125" s="84"/>
      <c r="K125" s="84"/>
      <c r="L125" s="84"/>
      <c r="M125" s="84"/>
      <c r="N125" s="23">
        <v>5</v>
      </c>
      <c r="O125" s="23">
        <v>2</v>
      </c>
      <c r="P125" s="24">
        <f t="shared" si="4"/>
        <v>40</v>
      </c>
    </row>
    <row r="126" spans="1:18" ht="76.5" hidden="1" x14ac:dyDescent="0.2">
      <c r="A126" s="20"/>
      <c r="B126" s="25" t="s">
        <v>81</v>
      </c>
      <c r="C126" s="22" t="s">
        <v>139</v>
      </c>
      <c r="D126" s="79" t="s">
        <v>153</v>
      </c>
      <c r="E126" s="51"/>
      <c r="F126" s="51"/>
      <c r="G126" s="51"/>
      <c r="H126" s="51"/>
      <c r="I126" s="51"/>
      <c r="J126" s="52"/>
      <c r="K126" s="52"/>
      <c r="L126" s="52"/>
      <c r="M126" s="52"/>
      <c r="N126" s="23">
        <v>0</v>
      </c>
      <c r="O126" s="23">
        <v>0</v>
      </c>
      <c r="P126" s="24" t="e">
        <f t="shared" si="4"/>
        <v>#DIV/0!</v>
      </c>
    </row>
    <row r="127" spans="1:18" ht="78.75" hidden="1" customHeight="1" x14ac:dyDescent="0.2">
      <c r="A127" s="20"/>
      <c r="B127" s="25" t="s">
        <v>81</v>
      </c>
      <c r="C127" s="22" t="s">
        <v>129</v>
      </c>
      <c r="D127" s="61" t="s">
        <v>164</v>
      </c>
      <c r="E127" s="83"/>
      <c r="F127" s="83"/>
      <c r="G127" s="83"/>
      <c r="H127" s="83"/>
      <c r="I127" s="83"/>
      <c r="J127" s="84"/>
      <c r="K127" s="84"/>
      <c r="L127" s="84"/>
      <c r="M127" s="84"/>
      <c r="N127" s="23">
        <v>0</v>
      </c>
      <c r="O127" s="23">
        <v>0</v>
      </c>
      <c r="P127" s="24" t="e">
        <f t="shared" si="4"/>
        <v>#DIV/0!</v>
      </c>
    </row>
    <row r="128" spans="1:18" ht="55.5" hidden="1" customHeight="1" x14ac:dyDescent="0.2">
      <c r="A128" s="20"/>
      <c r="B128" s="25" t="s">
        <v>81</v>
      </c>
      <c r="C128" s="22" t="s">
        <v>130</v>
      </c>
      <c r="D128" s="62" t="s">
        <v>163</v>
      </c>
      <c r="E128" s="51"/>
      <c r="F128" s="51"/>
      <c r="G128" s="51"/>
      <c r="H128" s="51"/>
      <c r="I128" s="51"/>
      <c r="J128" s="52"/>
      <c r="K128" s="52"/>
      <c r="L128" s="52"/>
      <c r="M128" s="52"/>
      <c r="N128" s="23">
        <v>0</v>
      </c>
      <c r="O128" s="23">
        <v>0</v>
      </c>
      <c r="P128" s="24" t="s">
        <v>142</v>
      </c>
    </row>
    <row r="129" spans="1:16" ht="102" x14ac:dyDescent="0.2">
      <c r="A129" s="20"/>
      <c r="B129" s="25" t="s">
        <v>81</v>
      </c>
      <c r="C129" s="22" t="s">
        <v>155</v>
      </c>
      <c r="D129" s="47" t="s">
        <v>178</v>
      </c>
      <c r="E129" s="51"/>
      <c r="F129" s="51"/>
      <c r="G129" s="51"/>
      <c r="H129" s="51"/>
      <c r="I129" s="51"/>
      <c r="J129" s="52"/>
      <c r="K129" s="52"/>
      <c r="L129" s="52"/>
      <c r="M129" s="52"/>
      <c r="N129" s="23">
        <v>125.7</v>
      </c>
      <c r="O129" s="23">
        <v>125.9</v>
      </c>
      <c r="P129" s="24">
        <f t="shared" si="4"/>
        <v>100.15910898965792</v>
      </c>
    </row>
    <row r="130" spans="1:16" ht="19.5" customHeight="1" x14ac:dyDescent="0.2">
      <c r="A130" s="2"/>
      <c r="B130" s="30">
        <v>650</v>
      </c>
      <c r="C130" s="67"/>
      <c r="D130" s="49" t="s">
        <v>82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35">
        <f>N131+N132</f>
        <v>1527.1</v>
      </c>
      <c r="O130" s="35">
        <f>O131+O132</f>
        <v>1235.5</v>
      </c>
      <c r="P130" s="24">
        <f t="shared" si="4"/>
        <v>80.904983301682933</v>
      </c>
    </row>
    <row r="131" spans="1:16" ht="66.75" customHeight="1" x14ac:dyDescent="0.2">
      <c r="A131" s="2"/>
      <c r="B131" s="13">
        <v>650</v>
      </c>
      <c r="C131" s="22" t="s">
        <v>49</v>
      </c>
      <c r="D131" s="46" t="s">
        <v>25</v>
      </c>
      <c r="E131" s="18"/>
      <c r="F131" s="18"/>
      <c r="G131" s="18"/>
      <c r="H131" s="18"/>
      <c r="I131" s="68"/>
      <c r="J131" s="18"/>
      <c r="K131" s="18"/>
      <c r="L131" s="18"/>
      <c r="M131" s="18"/>
      <c r="N131" s="36">
        <v>1242.0999999999999</v>
      </c>
      <c r="O131" s="36">
        <v>945.6</v>
      </c>
      <c r="P131" s="24">
        <f t="shared" si="4"/>
        <v>76.129136140407383</v>
      </c>
    </row>
    <row r="132" spans="1:16" ht="38.25" x14ac:dyDescent="0.2">
      <c r="A132" s="6"/>
      <c r="B132" s="13">
        <v>650</v>
      </c>
      <c r="C132" s="22" t="s">
        <v>41</v>
      </c>
      <c r="D132" s="46" t="s">
        <v>26</v>
      </c>
      <c r="E132" s="18"/>
      <c r="F132" s="18"/>
      <c r="G132" s="18"/>
      <c r="H132" s="18"/>
      <c r="I132" s="68"/>
      <c r="J132" s="18"/>
      <c r="K132" s="18"/>
      <c r="L132" s="18"/>
      <c r="M132" s="18"/>
      <c r="N132" s="36">
        <v>285</v>
      </c>
      <c r="O132" s="36">
        <v>289.89999999999998</v>
      </c>
      <c r="P132" s="24">
        <f t="shared" si="4"/>
        <v>101.71929824561403</v>
      </c>
    </row>
    <row r="133" spans="1:16" ht="25.5" x14ac:dyDescent="0.2">
      <c r="B133" s="31">
        <v>720</v>
      </c>
      <c r="C133" s="67"/>
      <c r="D133" s="76" t="s">
        <v>225</v>
      </c>
      <c r="E133" s="69"/>
      <c r="F133" s="69"/>
      <c r="G133" s="69"/>
      <c r="H133" s="69"/>
      <c r="I133" s="69"/>
      <c r="J133" s="69"/>
      <c r="K133" s="69"/>
      <c r="L133" s="69"/>
      <c r="M133" s="69"/>
      <c r="N133" s="39">
        <f>N134+N135+N136+N137+N138+N139+N140+N141+N142+N143+N144+N145</f>
        <v>1565.7</v>
      </c>
      <c r="O133" s="39">
        <f>O134+O135+O136+O137+O138+O139+O140+O141+O142+O143+O144+O145</f>
        <v>1515.2</v>
      </c>
      <c r="P133" s="28">
        <f>O133/N133*100</f>
        <v>96.774605607715401</v>
      </c>
    </row>
    <row r="134" spans="1:16" ht="78.75" customHeight="1" x14ac:dyDescent="0.2">
      <c r="B134" s="32">
        <v>720</v>
      </c>
      <c r="C134" s="70" t="s">
        <v>131</v>
      </c>
      <c r="D134" s="71" t="s">
        <v>185</v>
      </c>
      <c r="E134" s="69"/>
      <c r="F134" s="69"/>
      <c r="G134" s="69"/>
      <c r="H134" s="69"/>
      <c r="I134" s="69"/>
      <c r="J134" s="69"/>
      <c r="K134" s="69"/>
      <c r="L134" s="69"/>
      <c r="M134" s="69"/>
      <c r="N134" s="33">
        <v>53.1</v>
      </c>
      <c r="O134" s="37">
        <v>43.9</v>
      </c>
      <c r="P134" s="24">
        <f t="shared" ref="P134:P145" si="5">O134/N134*100</f>
        <v>82.674199623352166</v>
      </c>
    </row>
    <row r="135" spans="1:16" ht="89.25" x14ac:dyDescent="0.2">
      <c r="B135" s="32">
        <v>720</v>
      </c>
      <c r="C135" s="70" t="s">
        <v>132</v>
      </c>
      <c r="D135" s="71" t="s">
        <v>234</v>
      </c>
      <c r="E135" s="69"/>
      <c r="F135" s="69"/>
      <c r="G135" s="69"/>
      <c r="H135" s="69"/>
      <c r="I135" s="69"/>
      <c r="J135" s="69"/>
      <c r="K135" s="69"/>
      <c r="L135" s="69"/>
      <c r="M135" s="69"/>
      <c r="N135" s="33">
        <v>210</v>
      </c>
      <c r="O135" s="37">
        <v>219.6</v>
      </c>
      <c r="P135" s="24">
        <f t="shared" si="5"/>
        <v>104.57142857142856</v>
      </c>
    </row>
    <row r="136" spans="1:16" ht="76.5" x14ac:dyDescent="0.2">
      <c r="B136" s="32">
        <v>720</v>
      </c>
      <c r="C136" s="70" t="s">
        <v>133</v>
      </c>
      <c r="D136" s="72" t="s">
        <v>134</v>
      </c>
      <c r="E136" s="69"/>
      <c r="F136" s="69"/>
      <c r="G136" s="69"/>
      <c r="H136" s="69"/>
      <c r="I136" s="69"/>
      <c r="J136" s="69"/>
      <c r="K136" s="69"/>
      <c r="L136" s="69"/>
      <c r="M136" s="69"/>
      <c r="N136" s="37">
        <v>22.6</v>
      </c>
      <c r="O136" s="37">
        <v>19.2</v>
      </c>
      <c r="P136" s="24">
        <f t="shared" si="5"/>
        <v>84.95575221238937</v>
      </c>
    </row>
    <row r="137" spans="1:16" ht="78.75" customHeight="1" x14ac:dyDescent="0.2">
      <c r="B137" s="32">
        <v>720</v>
      </c>
      <c r="C137" s="70" t="s">
        <v>135</v>
      </c>
      <c r="D137" s="71" t="s">
        <v>160</v>
      </c>
      <c r="E137" s="69"/>
      <c r="F137" s="69"/>
      <c r="G137" s="69"/>
      <c r="H137" s="69"/>
      <c r="I137" s="69"/>
      <c r="J137" s="69"/>
      <c r="K137" s="69"/>
      <c r="L137" s="69"/>
      <c r="M137" s="69"/>
      <c r="N137" s="38">
        <v>103.5</v>
      </c>
      <c r="O137" s="38">
        <v>109.3</v>
      </c>
      <c r="P137" s="24">
        <f t="shared" si="5"/>
        <v>105.60386473429952</v>
      </c>
    </row>
    <row r="138" spans="1:16" ht="78.75" customHeight="1" x14ac:dyDescent="0.2">
      <c r="B138" s="32">
        <v>720</v>
      </c>
      <c r="C138" s="70" t="s">
        <v>226</v>
      </c>
      <c r="D138" s="73" t="s">
        <v>227</v>
      </c>
      <c r="E138" s="69"/>
      <c r="F138" s="69"/>
      <c r="G138" s="69"/>
      <c r="H138" s="69"/>
      <c r="I138" s="69"/>
      <c r="J138" s="69"/>
      <c r="K138" s="69"/>
      <c r="L138" s="69"/>
      <c r="M138" s="69"/>
      <c r="N138" s="38">
        <v>20</v>
      </c>
      <c r="O138" s="38">
        <v>20</v>
      </c>
      <c r="P138" s="24">
        <f t="shared" si="5"/>
        <v>100</v>
      </c>
    </row>
    <row r="139" spans="1:16" ht="78" customHeight="1" x14ac:dyDescent="0.2">
      <c r="B139" s="32">
        <v>720</v>
      </c>
      <c r="C139" s="70" t="s">
        <v>156</v>
      </c>
      <c r="D139" s="47" t="s">
        <v>157</v>
      </c>
      <c r="E139" s="69"/>
      <c r="F139" s="69"/>
      <c r="G139" s="69"/>
      <c r="H139" s="69"/>
      <c r="I139" s="69"/>
      <c r="J139" s="69"/>
      <c r="K139" s="69"/>
      <c r="L139" s="69"/>
      <c r="M139" s="69"/>
      <c r="N139" s="38">
        <v>3.5</v>
      </c>
      <c r="O139" s="38">
        <v>3</v>
      </c>
      <c r="P139" s="24">
        <f t="shared" si="5"/>
        <v>85.714285714285708</v>
      </c>
    </row>
    <row r="140" spans="1:16" ht="89.25" x14ac:dyDescent="0.2">
      <c r="B140" s="32">
        <v>720</v>
      </c>
      <c r="C140" s="70" t="s">
        <v>186</v>
      </c>
      <c r="D140" s="47" t="s">
        <v>187</v>
      </c>
      <c r="E140" s="69"/>
      <c r="F140" s="69"/>
      <c r="G140" s="69"/>
      <c r="H140" s="69"/>
      <c r="I140" s="69"/>
      <c r="J140" s="69"/>
      <c r="K140" s="69"/>
      <c r="L140" s="69"/>
      <c r="M140" s="69"/>
      <c r="N140" s="38">
        <v>5</v>
      </c>
      <c r="O140" s="38">
        <v>5</v>
      </c>
      <c r="P140" s="24">
        <f t="shared" si="5"/>
        <v>100</v>
      </c>
    </row>
    <row r="141" spans="1:16" ht="102" x14ac:dyDescent="0.2">
      <c r="B141" s="32">
        <v>720</v>
      </c>
      <c r="C141" s="70" t="s">
        <v>136</v>
      </c>
      <c r="D141" s="74" t="s">
        <v>137</v>
      </c>
      <c r="E141" s="69"/>
      <c r="F141" s="69"/>
      <c r="G141" s="69"/>
      <c r="H141" s="69"/>
      <c r="I141" s="69"/>
      <c r="J141" s="69"/>
      <c r="K141" s="69"/>
      <c r="L141" s="69"/>
      <c r="M141" s="69"/>
      <c r="N141" s="37">
        <v>14.1</v>
      </c>
      <c r="O141" s="37">
        <v>0.9</v>
      </c>
      <c r="P141" s="24">
        <f t="shared" si="5"/>
        <v>6.3829787234042561</v>
      </c>
    </row>
    <row r="142" spans="1:16" ht="76.5" x14ac:dyDescent="0.2">
      <c r="B142" s="32">
        <v>720</v>
      </c>
      <c r="C142" s="70" t="s">
        <v>229</v>
      </c>
      <c r="D142" s="74" t="s">
        <v>228</v>
      </c>
      <c r="E142" s="69"/>
      <c r="F142" s="69"/>
      <c r="G142" s="69"/>
      <c r="H142" s="69"/>
      <c r="I142" s="69"/>
      <c r="J142" s="69"/>
      <c r="K142" s="69"/>
      <c r="L142" s="69"/>
      <c r="M142" s="69"/>
      <c r="N142" s="33">
        <v>1</v>
      </c>
      <c r="O142" s="33">
        <v>1</v>
      </c>
      <c r="P142" s="24">
        <f t="shared" si="5"/>
        <v>100</v>
      </c>
    </row>
    <row r="143" spans="1:16" ht="76.5" x14ac:dyDescent="0.2">
      <c r="B143" s="32">
        <v>720</v>
      </c>
      <c r="C143" s="70" t="s">
        <v>138</v>
      </c>
      <c r="D143" s="71" t="s">
        <v>162</v>
      </c>
      <c r="E143" s="69"/>
      <c r="F143" s="69"/>
      <c r="G143" s="69"/>
      <c r="H143" s="69"/>
      <c r="I143" s="69"/>
      <c r="J143" s="69"/>
      <c r="K143" s="69"/>
      <c r="L143" s="69"/>
      <c r="M143" s="69"/>
      <c r="N143" s="33">
        <v>6</v>
      </c>
      <c r="O143" s="33">
        <v>3.5</v>
      </c>
      <c r="P143" s="24">
        <f>O143/N143*100</f>
        <v>58.333333333333336</v>
      </c>
    </row>
    <row r="144" spans="1:16" ht="65.25" customHeight="1" x14ac:dyDescent="0.2">
      <c r="B144" s="32">
        <v>720</v>
      </c>
      <c r="C144" s="70" t="s">
        <v>139</v>
      </c>
      <c r="D144" s="71" t="s">
        <v>161</v>
      </c>
      <c r="E144" s="69"/>
      <c r="F144" s="69"/>
      <c r="G144" s="69"/>
      <c r="H144" s="69"/>
      <c r="I144" s="69"/>
      <c r="J144" s="69"/>
      <c r="K144" s="69"/>
      <c r="L144" s="69"/>
      <c r="M144" s="69"/>
      <c r="N144" s="37">
        <v>182.7</v>
      </c>
      <c r="O144" s="37">
        <v>180.1</v>
      </c>
      <c r="P144" s="24">
        <f t="shared" si="5"/>
        <v>98.576902025177887</v>
      </c>
    </row>
    <row r="145" spans="2:16" ht="80.25" customHeight="1" x14ac:dyDescent="0.2">
      <c r="B145" s="32">
        <v>720</v>
      </c>
      <c r="C145" s="70" t="s">
        <v>129</v>
      </c>
      <c r="D145" s="71" t="s">
        <v>164</v>
      </c>
      <c r="E145" s="69"/>
      <c r="F145" s="69"/>
      <c r="G145" s="69"/>
      <c r="H145" s="69"/>
      <c r="I145" s="69"/>
      <c r="J145" s="69"/>
      <c r="K145" s="69"/>
      <c r="L145" s="69"/>
      <c r="M145" s="69"/>
      <c r="N145" s="37">
        <v>944.2</v>
      </c>
      <c r="O145" s="37">
        <v>909.7</v>
      </c>
      <c r="P145" s="24">
        <f t="shared" si="5"/>
        <v>96.346113111628895</v>
      </c>
    </row>
  </sheetData>
  <mergeCells count="134">
    <mergeCell ref="N9:N10"/>
    <mergeCell ref="J85:M85"/>
    <mergeCell ref="J74:M74"/>
    <mergeCell ref="C6:P6"/>
    <mergeCell ref="E32:I32"/>
    <mergeCell ref="J32:M32"/>
    <mergeCell ref="E35:I35"/>
    <mergeCell ref="E42:I42"/>
    <mergeCell ref="J42:M42"/>
    <mergeCell ref="E38:I38"/>
    <mergeCell ref="J28:M28"/>
    <mergeCell ref="J39:M39"/>
    <mergeCell ref="E22:I22"/>
    <mergeCell ref="J22:M22"/>
    <mergeCell ref="E33:I33"/>
    <mergeCell ref="J33:M33"/>
    <mergeCell ref="J38:M38"/>
    <mergeCell ref="J36:M36"/>
    <mergeCell ref="E34:I34"/>
    <mergeCell ref="J34:M34"/>
    <mergeCell ref="B9:C9"/>
    <mergeCell ref="D9:D10"/>
    <mergeCell ref="J82:M82"/>
    <mergeCell ref="E74:I74"/>
    <mergeCell ref="E105:I105"/>
    <mergeCell ref="O9:O10"/>
    <mergeCell ref="P9:P10"/>
    <mergeCell ref="J105:M105"/>
    <mergeCell ref="E92:I92"/>
    <mergeCell ref="J92:M92"/>
    <mergeCell ref="E97:I97"/>
    <mergeCell ref="J97:M97"/>
    <mergeCell ref="J95:M95"/>
    <mergeCell ref="E95:I95"/>
    <mergeCell ref="E68:I68"/>
    <mergeCell ref="J68:M68"/>
    <mergeCell ref="E72:I72"/>
    <mergeCell ref="J72:M72"/>
    <mergeCell ref="E96:I96"/>
    <mergeCell ref="J96:M96"/>
    <mergeCell ref="E94:I94"/>
    <mergeCell ref="J102:M102"/>
    <mergeCell ref="E81:I81"/>
    <mergeCell ref="J94:M94"/>
    <mergeCell ref="E76:I76"/>
    <mergeCell ref="J90:M90"/>
    <mergeCell ref="J109:M109"/>
    <mergeCell ref="E104:I104"/>
    <mergeCell ref="J104:M104"/>
    <mergeCell ref="E102:I102"/>
    <mergeCell ref="J76:M76"/>
    <mergeCell ref="J18:M18"/>
    <mergeCell ref="E19:I19"/>
    <mergeCell ref="E65:I65"/>
    <mergeCell ref="J65:M65"/>
    <mergeCell ref="E80:I80"/>
    <mergeCell ref="J80:M80"/>
    <mergeCell ref="E75:I75"/>
    <mergeCell ref="J75:M75"/>
    <mergeCell ref="J77:M77"/>
    <mergeCell ref="E73:I73"/>
    <mergeCell ref="J73:M73"/>
    <mergeCell ref="E77:I77"/>
    <mergeCell ref="E40:I40"/>
    <mergeCell ref="J40:M40"/>
    <mergeCell ref="E43:I43"/>
    <mergeCell ref="E54:I54"/>
    <mergeCell ref="E36:I36"/>
    <mergeCell ref="E117:I117"/>
    <mergeCell ref="J117:M117"/>
    <mergeCell ref="E118:I118"/>
    <mergeCell ref="J118:M118"/>
    <mergeCell ref="E127:I127"/>
    <mergeCell ref="E112:I112"/>
    <mergeCell ref="J112:M112"/>
    <mergeCell ref="E109:I109"/>
    <mergeCell ref="E119:I119"/>
    <mergeCell ref="J119:M119"/>
    <mergeCell ref="E123:I123"/>
    <mergeCell ref="J123:M123"/>
    <mergeCell ref="J127:M127"/>
    <mergeCell ref="E125:I125"/>
    <mergeCell ref="J125:M125"/>
    <mergeCell ref="E113:I113"/>
    <mergeCell ref="J113:M113"/>
    <mergeCell ref="E110:I110"/>
    <mergeCell ref="J110:M110"/>
    <mergeCell ref="N2:P2"/>
    <mergeCell ref="N3:P3"/>
    <mergeCell ref="N4:P4"/>
    <mergeCell ref="E84:I84"/>
    <mergeCell ref="J84:M84"/>
    <mergeCell ref="E86:I86"/>
    <mergeCell ref="J86:M86"/>
    <mergeCell ref="E103:I103"/>
    <mergeCell ref="J103:M103"/>
    <mergeCell ref="E39:I39"/>
    <mergeCell ref="E55:I55"/>
    <mergeCell ref="J55:M55"/>
    <mergeCell ref="J46:M46"/>
    <mergeCell ref="E46:I46"/>
    <mergeCell ref="J43:M43"/>
    <mergeCell ref="J54:M54"/>
    <mergeCell ref="E63:I63"/>
    <mergeCell ref="J63:M63"/>
    <mergeCell ref="J83:M83"/>
    <mergeCell ref="J81:M81"/>
    <mergeCell ref="E83:I83"/>
    <mergeCell ref="E82:I82"/>
    <mergeCell ref="E85:I85"/>
    <mergeCell ref="E90:I90"/>
    <mergeCell ref="B12:D12"/>
    <mergeCell ref="E70:I70"/>
    <mergeCell ref="J70:M70"/>
    <mergeCell ref="E69:I69"/>
    <mergeCell ref="J69:M69"/>
    <mergeCell ref="E57:I57"/>
    <mergeCell ref="J57:M57"/>
    <mergeCell ref="E21:I21"/>
    <mergeCell ref="J17:M17"/>
    <mergeCell ref="E24:I24"/>
    <mergeCell ref="J24:M24"/>
    <mergeCell ref="E25:I25"/>
    <mergeCell ref="E28:I28"/>
    <mergeCell ref="E14:I14"/>
    <mergeCell ref="J14:M14"/>
    <mergeCell ref="E15:I15"/>
    <mergeCell ref="J19:M19"/>
    <mergeCell ref="J35:M35"/>
    <mergeCell ref="J25:M25"/>
    <mergeCell ref="J15:M15"/>
    <mergeCell ref="E17:I17"/>
    <mergeCell ref="J21:M21"/>
    <mergeCell ref="E18:I18"/>
  </mergeCells>
  <pageMargins left="1.1811023622047245" right="0.39370078740157483" top="0.39370078740157483" bottom="0.39370078740157483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(доходы)_1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miloserdova</dc:creator>
  <cp:lastModifiedBy>Чупракова Юлия Викторовна</cp:lastModifiedBy>
  <cp:lastPrinted>2024-06-10T05:16:17Z</cp:lastPrinted>
  <dcterms:created xsi:type="dcterms:W3CDTF">2015-04-16T11:16:16Z</dcterms:created>
  <dcterms:modified xsi:type="dcterms:W3CDTF">2024-06-10T05:16:20Z</dcterms:modified>
</cp:coreProperties>
</file>