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620" windowWidth="19425" windowHeight="80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Лист1!$A$6:$X$63</definedName>
    <definedName name="_xlnm.Print_Area" localSheetId="0">Лист1!$A$1:$X$64</definedName>
  </definedNames>
  <calcPr calcId="144525"/>
</workbook>
</file>

<file path=xl/calcChain.xml><?xml version="1.0" encoding="utf-8"?>
<calcChain xmlns="http://schemas.openxmlformats.org/spreadsheetml/2006/main">
  <c r="Q51" i="1" l="1"/>
  <c r="N63" i="1" l="1"/>
  <c r="P57" i="1" l="1"/>
  <c r="T53" i="1"/>
  <c r="S53" i="1"/>
  <c r="P53" i="1"/>
  <c r="O53" i="1"/>
  <c r="X62" i="1"/>
  <c r="T62" i="1"/>
  <c r="P62" i="1"/>
  <c r="U61" i="1"/>
  <c r="U62" i="1" s="1"/>
  <c r="Q61" i="1"/>
  <c r="Q62" i="1" s="1"/>
  <c r="Q60" i="1"/>
  <c r="M60" i="1"/>
  <c r="M62" i="1" s="1"/>
  <c r="M56" i="1"/>
  <c r="M57" i="1" s="1"/>
  <c r="Q52" i="1" l="1"/>
  <c r="Q50" i="1"/>
  <c r="M38" i="1"/>
  <c r="Q53" i="1" l="1"/>
  <c r="M43" i="1"/>
  <c r="P44" i="1"/>
  <c r="M42" i="1"/>
  <c r="M12" i="1" l="1"/>
  <c r="M11" i="1"/>
  <c r="M52" i="1" l="1"/>
  <c r="P48" i="1" l="1"/>
  <c r="O44" i="1"/>
  <c r="X29" i="1"/>
  <c r="W29" i="1"/>
  <c r="V29" i="1"/>
  <c r="V63" i="1" s="1"/>
  <c r="R29" i="1"/>
  <c r="R63" i="1" s="1"/>
  <c r="P29" i="1"/>
  <c r="O29" i="1"/>
  <c r="U28" i="1"/>
  <c r="U27" i="1"/>
  <c r="U26" i="1"/>
  <c r="U25" i="1"/>
  <c r="U24" i="1"/>
  <c r="Q23" i="1"/>
  <c r="Q22" i="1"/>
  <c r="Q20" i="1"/>
  <c r="Q19" i="1"/>
  <c r="Q17" i="1"/>
  <c r="Q16" i="1"/>
  <c r="Q15" i="1"/>
  <c r="U29" i="1" l="1"/>
  <c r="Q14" i="1"/>
  <c r="Q21" i="1"/>
  <c r="T29" i="1" s="1"/>
  <c r="S29" i="1" l="1"/>
  <c r="Q18" i="1"/>
  <c r="Q29" i="1" s="1"/>
  <c r="M47" i="1"/>
  <c r="M48" i="1" s="1"/>
  <c r="M10" i="1" l="1"/>
  <c r="M9" i="1"/>
  <c r="M41" i="1"/>
  <c r="M50" i="1" l="1"/>
  <c r="M32" i="1" l="1"/>
  <c r="U33" i="1" l="1"/>
  <c r="U32" i="1"/>
  <c r="Q33" i="1"/>
  <c r="Q32" i="1"/>
  <c r="M33" i="1"/>
  <c r="M34" i="1" s="1"/>
  <c r="M40" i="1"/>
  <c r="M37" i="1"/>
  <c r="M39" i="1"/>
  <c r="M13" i="1"/>
  <c r="X34" i="1"/>
  <c r="X63" i="1" s="1"/>
  <c r="S34" i="1"/>
  <c r="S63" i="1" s="1"/>
  <c r="T34" i="1"/>
  <c r="T63" i="1" s="1"/>
  <c r="W34" i="1"/>
  <c r="W63" i="1" s="1"/>
  <c r="O34" i="1"/>
  <c r="O63" i="1" s="1"/>
  <c r="P34" i="1"/>
  <c r="P63" i="1" s="1"/>
  <c r="M44" i="1" l="1"/>
  <c r="U34" i="1"/>
  <c r="U63" i="1" s="1"/>
  <c r="Q34" i="1"/>
  <c r="Q63" i="1" s="1"/>
  <c r="M29" i="1"/>
  <c r="M51" i="1" l="1"/>
  <c r="M53" i="1" s="1"/>
  <c r="M63" i="1" s="1"/>
</calcChain>
</file>

<file path=xl/sharedStrings.xml><?xml version="1.0" encoding="utf-8"?>
<sst xmlns="http://schemas.openxmlformats.org/spreadsheetml/2006/main" count="264" uniqueCount="123">
  <si>
    <t>Перечень</t>
  </si>
  <si>
    <t>№ п/п</t>
  </si>
  <si>
    <t>Наименование строек и объектов</t>
  </si>
  <si>
    <t>Сроки инвестирования (проектирование, строительство, реконструкция, приобретение)</t>
  </si>
  <si>
    <t>начало</t>
  </si>
  <si>
    <t>завершение</t>
  </si>
  <si>
    <t>Показатель мощности</t>
  </si>
  <si>
    <t>Единицы измерения мощности</t>
  </si>
  <si>
    <t>Стоимость (сметная стоимость по заключению о проверке достоверности сметной стоимости для объектов строительства и реконструкции) (тыс.руб.)</t>
  </si>
  <si>
    <t>Всего</t>
  </si>
  <si>
    <t>Окружной бюджет</t>
  </si>
  <si>
    <t>Бюджет района</t>
  </si>
  <si>
    <t>Итого по программе:</t>
  </si>
  <si>
    <t>1.</t>
  </si>
  <si>
    <t>1.1.</t>
  </si>
  <si>
    <t>1.2.</t>
  </si>
  <si>
    <t>0702</t>
  </si>
  <si>
    <t>0502</t>
  </si>
  <si>
    <t>Сметная стоимость не определена</t>
  </si>
  <si>
    <t>ВСЕГО:</t>
  </si>
  <si>
    <t>040</t>
  </si>
  <si>
    <t>310</t>
  </si>
  <si>
    <t>Муниципальная программа "Развитие образования в Березовском районе"</t>
  </si>
  <si>
    <t>учащ.</t>
  </si>
  <si>
    <t>кв.м./м</t>
  </si>
  <si>
    <t>Подпрограмма "Содействие развитию жилищного строительства"</t>
  </si>
  <si>
    <t>0501</t>
  </si>
  <si>
    <t>Муниципальная программа "Развитие жилищной сферы в Березовском районе"</t>
  </si>
  <si>
    <t>414</t>
  </si>
  <si>
    <t>Средняя школа, пгт. Березово</t>
  </si>
  <si>
    <t>Подпрограмма "Обеспечение равных прав потребителей на получение коммунальных ресурсов"</t>
  </si>
  <si>
    <t>7.1.</t>
  </si>
  <si>
    <t>Муниципальная программа "Жилищно-коммунальны комплекс в Березовском районе"</t>
  </si>
  <si>
    <t>2.</t>
  </si>
  <si>
    <t>3.</t>
  </si>
  <si>
    <t>3.1.</t>
  </si>
  <si>
    <t>4.</t>
  </si>
  <si>
    <t>4.1.</t>
  </si>
  <si>
    <t>Образовательно-культурный комплекс в д. Хулимсунт, Березовского района</t>
  </si>
  <si>
    <t>140/7</t>
  </si>
  <si>
    <t>учащ./мест</t>
  </si>
  <si>
    <t>602773,75 цены 2 кв.2019</t>
  </si>
  <si>
    <t>ЦСР</t>
  </si>
  <si>
    <t>РзПр</t>
  </si>
  <si>
    <t>Код главы</t>
  </si>
  <si>
    <t>ВР</t>
  </si>
  <si>
    <t>ЭКР</t>
  </si>
  <si>
    <t>Капитальные вложения на 2024 год</t>
  </si>
  <si>
    <t>Капитальные вложения на 2025 год</t>
  </si>
  <si>
    <t>228</t>
  </si>
  <si>
    <t>Реконструкция и расширение канализационных сооружений на 2000 куб. м./сут в пгт. Березово</t>
  </si>
  <si>
    <t>куб.м/сут.</t>
  </si>
  <si>
    <t>471 157,1 цены 4 квартал 2021 г.</t>
  </si>
  <si>
    <t>1 833 208,0 в ценах 1 кв. 2022 г.</t>
  </si>
  <si>
    <t>Приобретение жилых помещений, выплата возмещения за изымаемую недвижимость</t>
  </si>
  <si>
    <t>Приложение к постановлению администрации Березовского района</t>
  </si>
  <si>
    <t>Спортивный зал имени Руслана Проводникова в пгт. Березово</t>
  </si>
  <si>
    <t>1102</t>
  </si>
  <si>
    <t>Муниципальная программа "Развитие физической культуры, спорта и молодежной политики в Березовском районе"</t>
  </si>
  <si>
    <t>5.1.</t>
  </si>
  <si>
    <t>строек и объектов на 2024 год и плановый период 2025-2026 годы</t>
  </si>
  <si>
    <t>Капитальные вложения на 2026 год</t>
  </si>
  <si>
    <t>0841182901</t>
  </si>
  <si>
    <t>08411S2901</t>
  </si>
  <si>
    <t>0450582120</t>
  </si>
  <si>
    <t>04505S2120</t>
  </si>
  <si>
    <t>Строительство канализационных очистных сооружений в с. Саранпауль (ПИР)</t>
  </si>
  <si>
    <t>куб.м/сут</t>
  </si>
  <si>
    <t>011E1S5200</t>
  </si>
  <si>
    <t>011E1Д5200</t>
  </si>
  <si>
    <t>0141499990</t>
  </si>
  <si>
    <t>Муниципальная программа "Управление муниципаьным имуществом в Березовском районе"</t>
  </si>
  <si>
    <t>Комплекс процессных мероприятий "Приобретение имущества в муниципальную собственность"</t>
  </si>
  <si>
    <t>Приобретение автоматизированой блочно-модульной котельной по адресу: ХМАО-Югра, Березовский район, пгт. Березово, ул. Молодежная, 23</t>
  </si>
  <si>
    <t>КВт</t>
  </si>
  <si>
    <t>0113</t>
  </si>
  <si>
    <t>1741399990</t>
  </si>
  <si>
    <t>2.1.</t>
  </si>
  <si>
    <t>3.2.</t>
  </si>
  <si>
    <t>1.3.</t>
  </si>
  <si>
    <t>0120182870</t>
  </si>
  <si>
    <t>01201S2870</t>
  </si>
  <si>
    <t>Реализация мероприятий по модернизации школьных систем образования СОШ пгт. Игрим № 1</t>
  </si>
  <si>
    <t>1.4.</t>
  </si>
  <si>
    <t>1.5.</t>
  </si>
  <si>
    <t>Реализация мероприятий по модернизации школьных систем образования СОШ с. Саранпауль</t>
  </si>
  <si>
    <t>1.6.</t>
  </si>
  <si>
    <t>1.7.</t>
  </si>
  <si>
    <t>Реализация мероприятий по модернизации школьных систем образования СОШ пгт.Березово</t>
  </si>
  <si>
    <t>1.8.</t>
  </si>
  <si>
    <t>Федеральный бюджет</t>
  </si>
  <si>
    <t>чел./ч</t>
  </si>
  <si>
    <t>0941299990</t>
  </si>
  <si>
    <t>0950182190</t>
  </si>
  <si>
    <t>09501S2190</t>
  </si>
  <si>
    <t>0942589020</t>
  </si>
  <si>
    <t>3.3.</t>
  </si>
  <si>
    <t xml:space="preserve">Строительство водоочистных сооружений в п. Светлый </t>
  </si>
  <si>
    <t>3.4.</t>
  </si>
  <si>
    <t>Водоочистные сооружения в пгт. Березово</t>
  </si>
  <si>
    <t>0441799990</t>
  </si>
  <si>
    <t>куб.м./сут</t>
  </si>
  <si>
    <t>01201L7501</t>
  </si>
  <si>
    <t xml:space="preserve">Капитальный ремонт и оснащение немонтируемыми средствами обучения и воспитания СОШ пгт. Игрим №1 </t>
  </si>
  <si>
    <t>Капитальный ремонт и оснащение немонтируемыми средствами обучения и воспитания СОШ с.Саранпауль</t>
  </si>
  <si>
    <t>Капитальный ремонт и оснащение немонтируемыми средствами обучения и воспитания СОШ пгт.Березово</t>
  </si>
  <si>
    <t>Муниципальная программа "Совеременная транспортная система Березовского района"</t>
  </si>
  <si>
    <t>6.1.</t>
  </si>
  <si>
    <t>Реконструкция автодороги по ул. Чкалова с заменой участка газопровода низкого давления в пгт. Березово (ПИР)</t>
  </si>
  <si>
    <t>м.</t>
  </si>
  <si>
    <t>Сметная стоиомость не определена</t>
  </si>
  <si>
    <t>0409</t>
  </si>
  <si>
    <t>1541489020</t>
  </si>
  <si>
    <t>Муниципальная программа "Безопасность жизнедеятельности на территории Березовского района"</t>
  </si>
  <si>
    <t>7.2.</t>
  </si>
  <si>
    <t>Пожарные водоемы в п. Устрем, д. Деминская, д. Шайтанка, д. Пугоры Березовского района (ПИР)</t>
  </si>
  <si>
    <t>м3</t>
  </si>
  <si>
    <t>0310</t>
  </si>
  <si>
    <t>1141789020</t>
  </si>
  <si>
    <t>Пожарный водоем в д. Пугоры, д. Устрем (СМР)</t>
  </si>
  <si>
    <t>Комплекс процессных мероприятий "Проектирование и строительство пожарных водоемов"</t>
  </si>
  <si>
    <t>Комплекс процессных меропритий "Обеспечение функционирования сети автомобильных дорог общего пользования регионального или межмуниципального, местного значения" государственной программы совеременная транспортная система"</t>
  </si>
  <si>
    <t>от 01.10.2024 № 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</si>
</sst>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.5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.5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56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/>
    <xf numFmtId="49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49" fontId="7" fillId="0" borderId="9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/>
    <xf numFmtId="164" fontId="8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/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2" borderId="0" xfId="0" applyFont="1" applyFill="1"/>
    <xf numFmtId="165" fontId="1" fillId="2" borderId="0" xfId="0" applyNumberFormat="1" applyFont="1" applyFill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1" fillId="2" borderId="1" xfId="0" applyFont="1" applyFill="1" applyBorder="1"/>
    <xf numFmtId="0" fontId="8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164" fontId="7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8" fillId="0" borderId="1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/>
    <xf numFmtId="0" fontId="7" fillId="0" borderId="1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1" fillId="5" borderId="0" xfId="0" applyFont="1" applyFill="1" applyAlignment="1">
      <alignment horizontal="center" vertical="center" wrapText="1"/>
    </xf>
    <xf numFmtId="0" fontId="1" fillId="5" borderId="0" xfId="0" applyFont="1" applyFill="1"/>
    <xf numFmtId="165" fontId="1" fillId="0" borderId="0" xfId="0" applyNumberFormat="1" applyFont="1" applyFill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/>
    <xf numFmtId="49" fontId="8" fillId="0" borderId="2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17" fontId="6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3" fillId="0" borderId="5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8" fillId="0" borderId="5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7"/>
  <sheetViews>
    <sheetView tabSelected="1" view="pageBreakPreview" zoomScale="70" zoomScaleSheetLayoutView="70" workbookViewId="0">
      <pane xSplit="8" ySplit="7" topLeftCell="I21" activePane="bottomRight" state="frozen"/>
      <selection pane="topRight" activeCell="I1" sqref="I1"/>
      <selection pane="bottomLeft" activeCell="A8" sqref="A8"/>
      <selection pane="bottomRight" activeCell="Q2" sqref="Q2:X2"/>
    </sheetView>
  </sheetViews>
  <sheetFormatPr defaultColWidth="8.7109375" defaultRowHeight="15" x14ac:dyDescent="0.25"/>
  <cols>
    <col min="1" max="1" width="4.85546875" style="29" customWidth="1"/>
    <col min="2" max="2" width="30.140625" style="3" customWidth="1"/>
    <col min="3" max="3" width="6.42578125" style="3" customWidth="1"/>
    <col min="4" max="4" width="10.42578125" style="3" customWidth="1"/>
    <col min="5" max="5" width="10.85546875" style="3" customWidth="1"/>
    <col min="6" max="6" width="9.85546875" style="3" customWidth="1"/>
    <col min="7" max="7" width="12.5703125" style="3" customWidth="1"/>
    <col min="8" max="9" width="8.7109375" style="3"/>
    <col min="10" max="10" width="12.42578125" style="3" customWidth="1"/>
    <col min="11" max="11" width="7.42578125" style="3" customWidth="1"/>
    <col min="12" max="12" width="7" style="3" customWidth="1"/>
    <col min="13" max="13" width="14.140625" style="3" customWidth="1"/>
    <col min="14" max="14" width="10.42578125" style="3" customWidth="1"/>
    <col min="15" max="15" width="11" style="3" customWidth="1"/>
    <col min="16" max="16" width="10.5703125" style="3" customWidth="1"/>
    <col min="17" max="17" width="10.5703125" style="81" customWidth="1"/>
    <col min="18" max="18" width="10.85546875" style="81" customWidth="1"/>
    <col min="19" max="19" width="10.140625" style="81" customWidth="1"/>
    <col min="20" max="20" width="8.85546875" style="81" customWidth="1"/>
    <col min="21" max="21" width="11.140625" style="3" customWidth="1"/>
    <col min="22" max="22" width="12.140625" style="3" customWidth="1"/>
    <col min="23" max="23" width="11.5703125" style="3" customWidth="1"/>
    <col min="24" max="24" width="10.140625" style="34" customWidth="1"/>
    <col min="25" max="16384" width="8.7109375" style="3"/>
  </cols>
  <sheetData>
    <row r="1" spans="1:25" ht="20.45" customHeight="1" x14ac:dyDescent="0.25">
      <c r="A1" s="27"/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45"/>
      <c r="O1" s="2"/>
      <c r="P1" s="2"/>
      <c r="Q1" s="120" t="s">
        <v>55</v>
      </c>
      <c r="R1" s="120"/>
      <c r="S1" s="120"/>
      <c r="T1" s="120"/>
      <c r="U1" s="120"/>
      <c r="V1" s="120"/>
      <c r="W1" s="120"/>
      <c r="X1" s="120"/>
      <c r="Y1" s="1"/>
    </row>
    <row r="2" spans="1:25" x14ac:dyDescent="0.25">
      <c r="A2" s="2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20" t="s">
        <v>122</v>
      </c>
      <c r="R2" s="120"/>
      <c r="S2" s="120"/>
      <c r="T2" s="120"/>
      <c r="U2" s="120"/>
      <c r="V2" s="120"/>
      <c r="W2" s="120"/>
      <c r="X2" s="120"/>
      <c r="Y2" s="1"/>
    </row>
    <row r="3" spans="1:25" x14ac:dyDescent="0.25">
      <c r="A3" s="121" t="s">
        <v>0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76"/>
      <c r="S3" s="12"/>
      <c r="T3" s="12"/>
      <c r="U3" s="12"/>
      <c r="V3" s="12"/>
      <c r="W3" s="12"/>
      <c r="X3" s="82"/>
      <c r="Y3" s="1"/>
    </row>
    <row r="4" spans="1:25" x14ac:dyDescent="0.25">
      <c r="A4" s="121" t="s">
        <v>60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76"/>
      <c r="S4" s="12"/>
      <c r="T4" s="12"/>
      <c r="U4" s="12"/>
      <c r="V4" s="12"/>
      <c r="W4" s="12"/>
      <c r="X4" s="82"/>
      <c r="Y4" s="1"/>
    </row>
    <row r="5" spans="1:25" ht="9.75" customHeight="1" x14ac:dyDescent="0.25">
      <c r="A5" s="28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82"/>
      <c r="Y5" s="1"/>
    </row>
    <row r="6" spans="1:25" ht="80.099999999999994" customHeight="1" x14ac:dyDescent="0.25">
      <c r="A6" s="127" t="s">
        <v>1</v>
      </c>
      <c r="B6" s="128" t="s">
        <v>2</v>
      </c>
      <c r="C6" s="122" t="s">
        <v>3</v>
      </c>
      <c r="D6" s="122"/>
      <c r="E6" s="122" t="s">
        <v>6</v>
      </c>
      <c r="F6" s="122" t="s">
        <v>7</v>
      </c>
      <c r="G6" s="122" t="s">
        <v>8</v>
      </c>
      <c r="H6" s="103" t="s">
        <v>44</v>
      </c>
      <c r="I6" s="103" t="s">
        <v>43</v>
      </c>
      <c r="J6" s="103" t="s">
        <v>42</v>
      </c>
      <c r="K6" s="103" t="s">
        <v>45</v>
      </c>
      <c r="L6" s="103" t="s">
        <v>46</v>
      </c>
      <c r="M6" s="123" t="s">
        <v>47</v>
      </c>
      <c r="N6" s="124"/>
      <c r="O6" s="124"/>
      <c r="P6" s="125"/>
      <c r="Q6" s="126" t="s">
        <v>48</v>
      </c>
      <c r="R6" s="126"/>
      <c r="S6" s="126"/>
      <c r="T6" s="126"/>
      <c r="U6" s="126" t="s">
        <v>61</v>
      </c>
      <c r="V6" s="126"/>
      <c r="W6" s="126"/>
      <c r="X6" s="126"/>
      <c r="Y6" s="1"/>
    </row>
    <row r="7" spans="1:25" ht="73.5" customHeight="1" x14ac:dyDescent="0.25">
      <c r="A7" s="127"/>
      <c r="B7" s="128"/>
      <c r="C7" s="74" t="s">
        <v>4</v>
      </c>
      <c r="D7" s="74" t="s">
        <v>5</v>
      </c>
      <c r="E7" s="122"/>
      <c r="F7" s="122"/>
      <c r="G7" s="122"/>
      <c r="H7" s="105"/>
      <c r="I7" s="105"/>
      <c r="J7" s="105"/>
      <c r="K7" s="105"/>
      <c r="L7" s="105"/>
      <c r="M7" s="77" t="s">
        <v>9</v>
      </c>
      <c r="N7" s="74" t="s">
        <v>90</v>
      </c>
      <c r="O7" s="74" t="s">
        <v>10</v>
      </c>
      <c r="P7" s="74" t="s">
        <v>11</v>
      </c>
      <c r="Q7" s="77" t="s">
        <v>9</v>
      </c>
      <c r="R7" s="74" t="s">
        <v>90</v>
      </c>
      <c r="S7" s="74" t="s">
        <v>10</v>
      </c>
      <c r="T7" s="74" t="s">
        <v>11</v>
      </c>
      <c r="U7" s="77" t="s">
        <v>9</v>
      </c>
      <c r="V7" s="74" t="s">
        <v>90</v>
      </c>
      <c r="W7" s="74" t="s">
        <v>10</v>
      </c>
      <c r="X7" s="83" t="s">
        <v>11</v>
      </c>
      <c r="Y7" s="1"/>
    </row>
    <row r="8" spans="1:25" ht="15" customHeight="1" x14ac:dyDescent="0.25">
      <c r="A8" s="84" t="s">
        <v>13</v>
      </c>
      <c r="B8" s="129" t="s">
        <v>22</v>
      </c>
      <c r="C8" s="130"/>
      <c r="D8" s="130"/>
      <c r="E8" s="130"/>
      <c r="F8" s="130"/>
      <c r="G8" s="130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"/>
    </row>
    <row r="9" spans="1:25" s="13" customFormat="1" ht="18.75" customHeight="1" x14ac:dyDescent="0.25">
      <c r="A9" s="108" t="s">
        <v>14</v>
      </c>
      <c r="B9" s="111" t="s">
        <v>29</v>
      </c>
      <c r="C9" s="106">
        <v>2020</v>
      </c>
      <c r="D9" s="106">
        <v>2024</v>
      </c>
      <c r="E9" s="106">
        <v>700</v>
      </c>
      <c r="F9" s="106" t="s">
        <v>23</v>
      </c>
      <c r="G9" s="106" t="s">
        <v>53</v>
      </c>
      <c r="H9" s="9" t="s">
        <v>20</v>
      </c>
      <c r="I9" s="4" t="s">
        <v>16</v>
      </c>
      <c r="J9" s="4" t="s">
        <v>68</v>
      </c>
      <c r="K9" s="4">
        <v>414</v>
      </c>
      <c r="L9" s="4" t="s">
        <v>21</v>
      </c>
      <c r="M9" s="24">
        <f>O9+P9</f>
        <v>129490.444</v>
      </c>
      <c r="N9" s="24"/>
      <c r="O9" s="24"/>
      <c r="P9" s="38">
        <v>129490.444</v>
      </c>
      <c r="Q9" s="24"/>
      <c r="R9" s="24"/>
      <c r="S9" s="24"/>
      <c r="T9" s="38"/>
      <c r="U9" s="24"/>
      <c r="V9" s="24"/>
      <c r="W9" s="24"/>
      <c r="X9" s="24"/>
      <c r="Y9" s="12"/>
    </row>
    <row r="10" spans="1:25" s="13" customFormat="1" ht="19.5" customHeight="1" x14ac:dyDescent="0.25">
      <c r="A10" s="109"/>
      <c r="B10" s="112"/>
      <c r="C10" s="114"/>
      <c r="D10" s="114"/>
      <c r="E10" s="114"/>
      <c r="F10" s="114"/>
      <c r="G10" s="114"/>
      <c r="H10" s="9" t="s">
        <v>20</v>
      </c>
      <c r="I10" s="4" t="s">
        <v>16</v>
      </c>
      <c r="J10" s="4" t="s">
        <v>69</v>
      </c>
      <c r="K10" s="4">
        <v>414</v>
      </c>
      <c r="L10" s="25">
        <v>310</v>
      </c>
      <c r="M10" s="24">
        <f>O10+P10</f>
        <v>1165414</v>
      </c>
      <c r="N10" s="24"/>
      <c r="O10" s="63">
        <v>1165414</v>
      </c>
      <c r="P10" s="64"/>
      <c r="Q10" s="24"/>
      <c r="R10" s="24"/>
      <c r="S10" s="24"/>
      <c r="T10" s="24"/>
      <c r="U10" s="24"/>
      <c r="V10" s="24"/>
      <c r="W10" s="24"/>
      <c r="X10" s="24"/>
      <c r="Y10" s="12"/>
    </row>
    <row r="11" spans="1:25" s="13" customFormat="1" ht="19.5" customHeight="1" x14ac:dyDescent="0.25">
      <c r="A11" s="108" t="s">
        <v>15</v>
      </c>
      <c r="B11" s="111" t="s">
        <v>38</v>
      </c>
      <c r="C11" s="106">
        <v>2015</v>
      </c>
      <c r="D11" s="106">
        <v>2024</v>
      </c>
      <c r="E11" s="106" t="s">
        <v>39</v>
      </c>
      <c r="F11" s="106" t="s">
        <v>40</v>
      </c>
      <c r="G11" s="106" t="s">
        <v>41</v>
      </c>
      <c r="H11" s="14" t="s">
        <v>20</v>
      </c>
      <c r="I11" s="4" t="s">
        <v>16</v>
      </c>
      <c r="J11" s="4" t="s">
        <v>68</v>
      </c>
      <c r="K11" s="4" t="s">
        <v>28</v>
      </c>
      <c r="L11" s="25">
        <v>310</v>
      </c>
      <c r="M11" s="24">
        <f>N11+O11+P11</f>
        <v>16338.49</v>
      </c>
      <c r="N11" s="24"/>
      <c r="O11" s="65"/>
      <c r="P11" s="63">
        <v>16338.49</v>
      </c>
      <c r="Q11" s="24"/>
      <c r="R11" s="24"/>
      <c r="S11" s="24"/>
      <c r="T11" s="24"/>
      <c r="U11" s="24"/>
      <c r="V11" s="24"/>
      <c r="W11" s="24"/>
      <c r="X11" s="24"/>
      <c r="Y11" s="12"/>
    </row>
    <row r="12" spans="1:25" s="13" customFormat="1" ht="19.5" customHeight="1" x14ac:dyDescent="0.25">
      <c r="A12" s="109"/>
      <c r="B12" s="112"/>
      <c r="C12" s="114"/>
      <c r="D12" s="114"/>
      <c r="E12" s="114"/>
      <c r="F12" s="114"/>
      <c r="G12" s="114"/>
      <c r="H12" s="14" t="s">
        <v>20</v>
      </c>
      <c r="I12" s="4" t="s">
        <v>16</v>
      </c>
      <c r="J12" s="4" t="s">
        <v>69</v>
      </c>
      <c r="K12" s="4" t="s">
        <v>28</v>
      </c>
      <c r="L12" s="25">
        <v>310</v>
      </c>
      <c r="M12" s="24">
        <f>N12+O12+P12</f>
        <v>147046.39999999999</v>
      </c>
      <c r="N12" s="24"/>
      <c r="O12" s="65">
        <v>147046.39999999999</v>
      </c>
      <c r="P12" s="63"/>
      <c r="Q12" s="24"/>
      <c r="R12" s="24"/>
      <c r="S12" s="24"/>
      <c r="T12" s="24"/>
      <c r="U12" s="24"/>
      <c r="V12" s="24"/>
      <c r="W12" s="24"/>
      <c r="X12" s="24"/>
      <c r="Y12" s="12"/>
    </row>
    <row r="13" spans="1:25" s="16" customFormat="1" ht="18.75" customHeight="1" x14ac:dyDescent="0.25">
      <c r="A13" s="110"/>
      <c r="B13" s="113"/>
      <c r="C13" s="110"/>
      <c r="D13" s="110"/>
      <c r="E13" s="110"/>
      <c r="F13" s="110"/>
      <c r="G13" s="110"/>
      <c r="H13" s="14" t="s">
        <v>20</v>
      </c>
      <c r="I13" s="4" t="s">
        <v>16</v>
      </c>
      <c r="J13" s="4" t="s">
        <v>70</v>
      </c>
      <c r="K13" s="4" t="s">
        <v>28</v>
      </c>
      <c r="L13" s="4" t="s">
        <v>49</v>
      </c>
      <c r="M13" s="24">
        <f t="shared" ref="M13" si="0">P13+O13</f>
        <v>600</v>
      </c>
      <c r="N13" s="24"/>
      <c r="O13" s="24"/>
      <c r="P13" s="24">
        <v>600</v>
      </c>
      <c r="Q13" s="24"/>
      <c r="R13" s="24"/>
      <c r="S13" s="24"/>
      <c r="T13" s="24"/>
      <c r="U13" s="24"/>
      <c r="V13" s="24"/>
      <c r="W13" s="24"/>
      <c r="X13" s="24"/>
      <c r="Y13" s="15"/>
    </row>
    <row r="14" spans="1:25" s="16" customFormat="1" ht="16.5" customHeight="1" x14ac:dyDescent="0.25">
      <c r="A14" s="108" t="s">
        <v>79</v>
      </c>
      <c r="B14" s="111" t="s">
        <v>82</v>
      </c>
      <c r="C14" s="106">
        <v>2025</v>
      </c>
      <c r="D14" s="106">
        <v>2025</v>
      </c>
      <c r="E14" s="106">
        <v>590</v>
      </c>
      <c r="F14" s="106" t="s">
        <v>23</v>
      </c>
      <c r="G14" s="103"/>
      <c r="H14" s="4" t="s">
        <v>20</v>
      </c>
      <c r="I14" s="4" t="s">
        <v>16</v>
      </c>
      <c r="J14" s="4" t="s">
        <v>102</v>
      </c>
      <c r="K14" s="4" t="s">
        <v>28</v>
      </c>
      <c r="L14" s="4" t="s">
        <v>21</v>
      </c>
      <c r="M14" s="24"/>
      <c r="N14" s="24"/>
      <c r="O14" s="24"/>
      <c r="P14" s="24"/>
      <c r="Q14" s="24">
        <f>S14+T14</f>
        <v>3035.5329999999999</v>
      </c>
      <c r="R14" s="24"/>
      <c r="S14" s="24"/>
      <c r="T14" s="24">
        <v>3035.5329999999999</v>
      </c>
      <c r="U14" s="24"/>
      <c r="V14" s="24"/>
      <c r="W14" s="24"/>
      <c r="X14" s="24"/>
      <c r="Y14" s="15"/>
    </row>
    <row r="15" spans="1:25" s="16" customFormat="1" ht="19.5" customHeight="1" x14ac:dyDescent="0.25">
      <c r="A15" s="117"/>
      <c r="B15" s="112"/>
      <c r="C15" s="114"/>
      <c r="D15" s="114"/>
      <c r="E15" s="114"/>
      <c r="F15" s="114"/>
      <c r="G15" s="104"/>
      <c r="H15" s="4" t="s">
        <v>20</v>
      </c>
      <c r="I15" s="4" t="s">
        <v>16</v>
      </c>
      <c r="J15" s="4" t="s">
        <v>102</v>
      </c>
      <c r="K15" s="4" t="s">
        <v>28</v>
      </c>
      <c r="L15" s="4" t="s">
        <v>21</v>
      </c>
      <c r="M15" s="24"/>
      <c r="N15" s="24"/>
      <c r="O15" s="24"/>
      <c r="P15" s="24"/>
      <c r="Q15" s="24">
        <f t="shared" ref="Q15:Q23" si="1">R15+S15+T15</f>
        <v>11747.5</v>
      </c>
      <c r="R15" s="24">
        <v>11747.5</v>
      </c>
      <c r="S15" s="24"/>
      <c r="T15" s="24"/>
      <c r="U15" s="24"/>
      <c r="V15" s="24"/>
      <c r="W15" s="24"/>
      <c r="X15" s="24"/>
      <c r="Y15" s="15"/>
    </row>
    <row r="16" spans="1:25" s="16" customFormat="1" ht="18" customHeight="1" x14ac:dyDescent="0.25">
      <c r="A16" s="117"/>
      <c r="B16" s="112"/>
      <c r="C16" s="114"/>
      <c r="D16" s="114"/>
      <c r="E16" s="114"/>
      <c r="F16" s="114"/>
      <c r="G16" s="104"/>
      <c r="H16" s="47" t="s">
        <v>20</v>
      </c>
      <c r="I16" s="47" t="s">
        <v>16</v>
      </c>
      <c r="J16" s="47" t="s">
        <v>102</v>
      </c>
      <c r="K16" s="47" t="s">
        <v>28</v>
      </c>
      <c r="L16" s="47" t="s">
        <v>21</v>
      </c>
      <c r="M16" s="48"/>
      <c r="N16" s="48"/>
      <c r="O16" s="48"/>
      <c r="P16" s="48"/>
      <c r="Q16" s="48">
        <f t="shared" si="1"/>
        <v>15572.3</v>
      </c>
      <c r="R16" s="48"/>
      <c r="S16" s="48">
        <v>15572.3</v>
      </c>
      <c r="T16" s="48"/>
      <c r="U16" s="48"/>
      <c r="V16" s="48"/>
      <c r="W16" s="48"/>
      <c r="X16" s="48"/>
      <c r="Y16" s="15"/>
    </row>
    <row r="17" spans="1:28" s="16" customFormat="1" ht="22.5" customHeight="1" x14ac:dyDescent="0.25">
      <c r="A17" s="108" t="s">
        <v>83</v>
      </c>
      <c r="B17" s="111" t="s">
        <v>103</v>
      </c>
      <c r="C17" s="106">
        <v>2025</v>
      </c>
      <c r="D17" s="106">
        <v>2025</v>
      </c>
      <c r="E17" s="106">
        <v>590</v>
      </c>
      <c r="F17" s="106" t="s">
        <v>23</v>
      </c>
      <c r="G17" s="103"/>
      <c r="H17" s="4" t="s">
        <v>20</v>
      </c>
      <c r="I17" s="4" t="s">
        <v>16</v>
      </c>
      <c r="J17" s="4" t="s">
        <v>80</v>
      </c>
      <c r="K17" s="4" t="s">
        <v>28</v>
      </c>
      <c r="L17" s="4" t="s">
        <v>21</v>
      </c>
      <c r="M17" s="24"/>
      <c r="N17" s="24"/>
      <c r="O17" s="24"/>
      <c r="P17" s="24"/>
      <c r="Q17" s="24">
        <f t="shared" si="1"/>
        <v>963.5</v>
      </c>
      <c r="R17" s="24"/>
      <c r="S17" s="24">
        <v>963.5</v>
      </c>
      <c r="T17" s="24"/>
      <c r="U17" s="24"/>
      <c r="V17" s="24"/>
      <c r="W17" s="24"/>
      <c r="X17" s="24"/>
      <c r="Y17" s="15"/>
    </row>
    <row r="18" spans="1:28" s="16" customFormat="1" ht="28.5" customHeight="1" x14ac:dyDescent="0.25">
      <c r="A18" s="115"/>
      <c r="B18" s="116"/>
      <c r="C18" s="107"/>
      <c r="D18" s="107"/>
      <c r="E18" s="107"/>
      <c r="F18" s="107"/>
      <c r="G18" s="105"/>
      <c r="H18" s="4" t="s">
        <v>20</v>
      </c>
      <c r="I18" s="4" t="s">
        <v>16</v>
      </c>
      <c r="J18" s="4" t="s">
        <v>81</v>
      </c>
      <c r="K18" s="4" t="s">
        <v>28</v>
      </c>
      <c r="L18" s="4" t="s">
        <v>21</v>
      </c>
      <c r="M18" s="24"/>
      <c r="N18" s="24"/>
      <c r="O18" s="24"/>
      <c r="P18" s="24"/>
      <c r="Q18" s="24">
        <f t="shared" si="1"/>
        <v>107.05500000000001</v>
      </c>
      <c r="R18" s="24"/>
      <c r="S18" s="24"/>
      <c r="T18" s="24">
        <v>107.05500000000001</v>
      </c>
      <c r="U18" s="24"/>
      <c r="V18" s="24"/>
      <c r="W18" s="24"/>
      <c r="X18" s="24"/>
      <c r="Y18" s="15"/>
    </row>
    <row r="19" spans="1:28" s="16" customFormat="1" ht="16.5" customHeight="1" x14ac:dyDescent="0.25">
      <c r="A19" s="108" t="s">
        <v>84</v>
      </c>
      <c r="B19" s="111" t="s">
        <v>85</v>
      </c>
      <c r="C19" s="106">
        <v>2025</v>
      </c>
      <c r="D19" s="106">
        <v>2025</v>
      </c>
      <c r="E19" s="106">
        <v>310</v>
      </c>
      <c r="F19" s="106" t="s">
        <v>23</v>
      </c>
      <c r="G19" s="103"/>
      <c r="H19" s="4" t="s">
        <v>20</v>
      </c>
      <c r="I19" s="4" t="s">
        <v>16</v>
      </c>
      <c r="J19" s="4" t="s">
        <v>102</v>
      </c>
      <c r="K19" s="4" t="s">
        <v>28</v>
      </c>
      <c r="L19" s="4" t="s">
        <v>21</v>
      </c>
      <c r="M19" s="24"/>
      <c r="N19" s="24"/>
      <c r="O19" s="24"/>
      <c r="P19" s="24"/>
      <c r="Q19" s="24">
        <f t="shared" si="1"/>
        <v>6089.6</v>
      </c>
      <c r="R19" s="24"/>
      <c r="S19" s="24"/>
      <c r="T19" s="24">
        <v>6089.6</v>
      </c>
      <c r="U19" s="24"/>
      <c r="V19" s="24"/>
      <c r="W19" s="24"/>
      <c r="X19" s="24"/>
      <c r="Y19" s="15"/>
    </row>
    <row r="20" spans="1:28" s="16" customFormat="1" ht="16.5" customHeight="1" x14ac:dyDescent="0.25">
      <c r="A20" s="109"/>
      <c r="B20" s="112"/>
      <c r="C20" s="114"/>
      <c r="D20" s="114"/>
      <c r="E20" s="114"/>
      <c r="F20" s="114"/>
      <c r="G20" s="104"/>
      <c r="H20" s="4" t="s">
        <v>20</v>
      </c>
      <c r="I20" s="4" t="s">
        <v>16</v>
      </c>
      <c r="J20" s="4" t="s">
        <v>102</v>
      </c>
      <c r="K20" s="4" t="s">
        <v>28</v>
      </c>
      <c r="L20" s="4" t="s">
        <v>21</v>
      </c>
      <c r="M20" s="24"/>
      <c r="N20" s="24"/>
      <c r="O20" s="24"/>
      <c r="P20" s="24"/>
      <c r="Q20" s="24">
        <f t="shared" si="1"/>
        <v>23566.799999999999</v>
      </c>
      <c r="R20" s="24">
        <v>23566.799999999999</v>
      </c>
      <c r="S20" s="24"/>
      <c r="T20" s="24"/>
      <c r="U20" s="24"/>
      <c r="V20" s="24"/>
      <c r="W20" s="24"/>
      <c r="X20" s="24"/>
      <c r="Y20" s="15"/>
    </row>
    <row r="21" spans="1:28" s="16" customFormat="1" ht="16.5" customHeight="1" x14ac:dyDescent="0.25">
      <c r="A21" s="115"/>
      <c r="B21" s="116"/>
      <c r="C21" s="107"/>
      <c r="D21" s="107"/>
      <c r="E21" s="107"/>
      <c r="F21" s="107"/>
      <c r="G21" s="105"/>
      <c r="H21" s="4" t="s">
        <v>20</v>
      </c>
      <c r="I21" s="4" t="s">
        <v>16</v>
      </c>
      <c r="J21" s="4" t="s">
        <v>102</v>
      </c>
      <c r="K21" s="4" t="s">
        <v>28</v>
      </c>
      <c r="L21" s="4" t="s">
        <v>21</v>
      </c>
      <c r="M21" s="24"/>
      <c r="N21" s="24"/>
      <c r="O21" s="24"/>
      <c r="P21" s="24"/>
      <c r="Q21" s="24">
        <f>R21+S21+T21</f>
        <v>31239.8</v>
      </c>
      <c r="R21" s="24"/>
      <c r="S21" s="24">
        <v>31239.8</v>
      </c>
      <c r="T21" s="24"/>
      <c r="U21" s="24"/>
      <c r="V21" s="24"/>
      <c r="W21" s="24"/>
      <c r="X21" s="24"/>
      <c r="Y21" s="15"/>
    </row>
    <row r="22" spans="1:28" s="16" customFormat="1" ht="23.25" customHeight="1" x14ac:dyDescent="0.25">
      <c r="A22" s="108" t="s">
        <v>86</v>
      </c>
      <c r="B22" s="111" t="s">
        <v>104</v>
      </c>
      <c r="C22" s="106">
        <v>2025</v>
      </c>
      <c r="D22" s="106">
        <v>2025</v>
      </c>
      <c r="E22" s="106">
        <v>310</v>
      </c>
      <c r="F22" s="106" t="s">
        <v>23</v>
      </c>
      <c r="G22" s="103"/>
      <c r="H22" s="4" t="s">
        <v>20</v>
      </c>
      <c r="I22" s="4" t="s">
        <v>16</v>
      </c>
      <c r="J22" s="4" t="s">
        <v>80</v>
      </c>
      <c r="K22" s="4" t="s">
        <v>28</v>
      </c>
      <c r="L22" s="4" t="s">
        <v>21</v>
      </c>
      <c r="M22" s="24"/>
      <c r="N22" s="24"/>
      <c r="O22" s="24"/>
      <c r="P22" s="24"/>
      <c r="Q22" s="24">
        <f>R22+S22+T22</f>
        <v>4469.5</v>
      </c>
      <c r="R22" s="24"/>
      <c r="S22" s="24">
        <v>4469.5</v>
      </c>
      <c r="T22" s="24"/>
      <c r="U22" s="24"/>
      <c r="V22" s="24"/>
      <c r="W22" s="24"/>
      <c r="X22" s="24"/>
      <c r="Y22" s="15"/>
    </row>
    <row r="23" spans="1:28" s="16" customFormat="1" ht="25.5" customHeight="1" x14ac:dyDescent="0.25">
      <c r="A23" s="115"/>
      <c r="B23" s="116"/>
      <c r="C23" s="107"/>
      <c r="D23" s="107"/>
      <c r="E23" s="107"/>
      <c r="F23" s="107"/>
      <c r="G23" s="105"/>
      <c r="H23" s="4" t="s">
        <v>20</v>
      </c>
      <c r="I23" s="4" t="s">
        <v>16</v>
      </c>
      <c r="J23" s="4" t="s">
        <v>81</v>
      </c>
      <c r="K23" s="4" t="s">
        <v>28</v>
      </c>
      <c r="L23" s="4" t="s">
        <v>21</v>
      </c>
      <c r="M23" s="24"/>
      <c r="N23" s="24"/>
      <c r="O23" s="24"/>
      <c r="P23" s="24"/>
      <c r="Q23" s="24">
        <f t="shared" si="1"/>
        <v>496.61099999999999</v>
      </c>
      <c r="R23" s="24"/>
      <c r="S23" s="24"/>
      <c r="T23" s="24">
        <v>496.61099999999999</v>
      </c>
      <c r="U23" s="24"/>
      <c r="V23" s="24"/>
      <c r="W23" s="24"/>
      <c r="X23" s="24"/>
      <c r="Y23" s="15"/>
    </row>
    <row r="24" spans="1:28" s="16" customFormat="1" ht="15.75" customHeight="1" x14ac:dyDescent="0.25">
      <c r="A24" s="108" t="s">
        <v>87</v>
      </c>
      <c r="B24" s="111" t="s">
        <v>88</v>
      </c>
      <c r="C24" s="106">
        <v>2026</v>
      </c>
      <c r="D24" s="106">
        <v>2026</v>
      </c>
      <c r="E24" s="106">
        <v>520</v>
      </c>
      <c r="F24" s="106" t="s">
        <v>23</v>
      </c>
      <c r="G24" s="103"/>
      <c r="H24" s="4" t="s">
        <v>20</v>
      </c>
      <c r="I24" s="4" t="s">
        <v>16</v>
      </c>
      <c r="J24" s="4" t="s">
        <v>102</v>
      </c>
      <c r="K24" s="4" t="s">
        <v>28</v>
      </c>
      <c r="L24" s="4" t="s">
        <v>21</v>
      </c>
      <c r="M24" s="24"/>
      <c r="N24" s="24"/>
      <c r="O24" s="24"/>
      <c r="P24" s="24"/>
      <c r="Q24" s="24"/>
      <c r="R24" s="24"/>
      <c r="S24" s="24"/>
      <c r="T24" s="24"/>
      <c r="U24" s="24">
        <f>V24+W24+X24</f>
        <v>3948.6880000000001</v>
      </c>
      <c r="V24" s="24"/>
      <c r="W24" s="24"/>
      <c r="X24" s="24">
        <v>3948.6880000000001</v>
      </c>
      <c r="Y24" s="51"/>
      <c r="Z24" s="52"/>
      <c r="AA24" s="52"/>
    </row>
    <row r="25" spans="1:28" s="16" customFormat="1" ht="18" customHeight="1" x14ac:dyDescent="0.25">
      <c r="A25" s="109"/>
      <c r="B25" s="112"/>
      <c r="C25" s="114"/>
      <c r="D25" s="114"/>
      <c r="E25" s="114"/>
      <c r="F25" s="114"/>
      <c r="G25" s="104"/>
      <c r="H25" s="4" t="s">
        <v>20</v>
      </c>
      <c r="I25" s="4" t="s">
        <v>16</v>
      </c>
      <c r="J25" s="4" t="s">
        <v>102</v>
      </c>
      <c r="K25" s="4" t="s">
        <v>28</v>
      </c>
      <c r="L25" s="4" t="s">
        <v>21</v>
      </c>
      <c r="M25" s="24"/>
      <c r="N25" s="24"/>
      <c r="O25" s="24"/>
      <c r="P25" s="24"/>
      <c r="Q25" s="24"/>
      <c r="R25" s="24"/>
      <c r="S25" s="24"/>
      <c r="T25" s="24"/>
      <c r="U25" s="24">
        <f>V25+W25+X25</f>
        <v>11727.6</v>
      </c>
      <c r="V25" s="24">
        <v>11727.6</v>
      </c>
      <c r="W25" s="24"/>
      <c r="X25" s="24"/>
      <c r="Y25" s="51"/>
      <c r="Z25" s="52"/>
      <c r="AA25" s="52"/>
    </row>
    <row r="26" spans="1:28" s="16" customFormat="1" ht="14.25" customHeight="1" x14ac:dyDescent="0.25">
      <c r="A26" s="115"/>
      <c r="B26" s="116"/>
      <c r="C26" s="107"/>
      <c r="D26" s="107"/>
      <c r="E26" s="107"/>
      <c r="F26" s="107"/>
      <c r="G26" s="105"/>
      <c r="H26" s="4" t="s">
        <v>20</v>
      </c>
      <c r="I26" s="4" t="s">
        <v>16</v>
      </c>
      <c r="J26" s="4" t="s">
        <v>102</v>
      </c>
      <c r="K26" s="4" t="s">
        <v>28</v>
      </c>
      <c r="L26" s="4" t="s">
        <v>21</v>
      </c>
      <c r="M26" s="24"/>
      <c r="N26" s="24"/>
      <c r="O26" s="24"/>
      <c r="P26" s="24"/>
      <c r="Q26" s="24"/>
      <c r="R26" s="24"/>
      <c r="S26" s="24"/>
      <c r="T26" s="24"/>
      <c r="U26" s="24">
        <f>V26+W26+X26</f>
        <v>23810.6</v>
      </c>
      <c r="V26" s="24"/>
      <c r="W26" s="24">
        <v>23810.6</v>
      </c>
      <c r="X26" s="24"/>
      <c r="Y26" s="51"/>
      <c r="Z26" s="52"/>
      <c r="AA26" s="52"/>
    </row>
    <row r="27" spans="1:28" s="16" customFormat="1" ht="24.75" customHeight="1" x14ac:dyDescent="0.25">
      <c r="A27" s="108" t="s">
        <v>89</v>
      </c>
      <c r="B27" s="111" t="s">
        <v>105</v>
      </c>
      <c r="C27" s="106">
        <v>2026</v>
      </c>
      <c r="D27" s="106">
        <v>2026</v>
      </c>
      <c r="E27" s="106">
        <v>520</v>
      </c>
      <c r="F27" s="106" t="s">
        <v>23</v>
      </c>
      <c r="G27" s="103"/>
      <c r="H27" s="4" t="s">
        <v>20</v>
      </c>
      <c r="I27" s="4" t="s">
        <v>16</v>
      </c>
      <c r="J27" s="4" t="s">
        <v>80</v>
      </c>
      <c r="K27" s="4" t="s">
        <v>28</v>
      </c>
      <c r="L27" s="4" t="s">
        <v>21</v>
      </c>
      <c r="M27" s="23"/>
      <c r="N27" s="23"/>
      <c r="O27" s="23"/>
      <c r="P27" s="23"/>
      <c r="Q27" s="24"/>
      <c r="R27" s="24"/>
      <c r="S27" s="24"/>
      <c r="T27" s="24"/>
      <c r="U27" s="24">
        <f>V27+W27+X27</f>
        <v>1843.4</v>
      </c>
      <c r="V27" s="24"/>
      <c r="W27" s="24">
        <v>1843.4</v>
      </c>
      <c r="X27" s="24"/>
      <c r="Y27" s="51"/>
      <c r="Z27" s="52"/>
      <c r="AA27" s="52"/>
    </row>
    <row r="28" spans="1:28" s="16" customFormat="1" ht="29.25" customHeight="1" x14ac:dyDescent="0.25">
      <c r="A28" s="115"/>
      <c r="B28" s="116"/>
      <c r="C28" s="107"/>
      <c r="D28" s="107"/>
      <c r="E28" s="107"/>
      <c r="F28" s="107"/>
      <c r="G28" s="105"/>
      <c r="H28" s="4" t="s">
        <v>20</v>
      </c>
      <c r="I28" s="4" t="s">
        <v>16</v>
      </c>
      <c r="J28" s="4" t="s">
        <v>81</v>
      </c>
      <c r="K28" s="4" t="s">
        <v>28</v>
      </c>
      <c r="L28" s="4" t="s">
        <v>21</v>
      </c>
      <c r="M28" s="23"/>
      <c r="N28" s="23"/>
      <c r="O28" s="23"/>
      <c r="P28" s="23"/>
      <c r="Q28" s="24"/>
      <c r="R28" s="24"/>
      <c r="S28" s="24"/>
      <c r="T28" s="24"/>
      <c r="U28" s="24">
        <f>V28+W28+X28</f>
        <v>204.8</v>
      </c>
      <c r="V28" s="24"/>
      <c r="W28" s="24"/>
      <c r="X28" s="24">
        <v>204.8</v>
      </c>
      <c r="Y28" s="51"/>
      <c r="Z28" s="52"/>
      <c r="AA28" s="52"/>
    </row>
    <row r="29" spans="1:28" ht="15" customHeight="1" x14ac:dyDescent="0.25">
      <c r="A29" s="39"/>
      <c r="B29" s="43" t="s">
        <v>12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17">
        <f>SUM(M9:M13)</f>
        <v>1458889.3339999998</v>
      </c>
      <c r="N29" s="17"/>
      <c r="O29" s="17">
        <f t="shared" ref="O29:X29" si="2">SUM(O9:O28)</f>
        <v>1312460.3999999999</v>
      </c>
      <c r="P29" s="17">
        <f t="shared" si="2"/>
        <v>146428.93400000001</v>
      </c>
      <c r="Q29" s="17">
        <f t="shared" si="2"/>
        <v>97288.199000000008</v>
      </c>
      <c r="R29" s="17">
        <f t="shared" si="2"/>
        <v>35314.300000000003</v>
      </c>
      <c r="S29" s="17">
        <f t="shared" si="2"/>
        <v>52245.1</v>
      </c>
      <c r="T29" s="17">
        <f t="shared" si="2"/>
        <v>9728.7990000000009</v>
      </c>
      <c r="U29" s="17">
        <f t="shared" si="2"/>
        <v>41535.088000000003</v>
      </c>
      <c r="V29" s="17">
        <f t="shared" si="2"/>
        <v>11727.6</v>
      </c>
      <c r="W29" s="17">
        <f t="shared" si="2"/>
        <v>25654</v>
      </c>
      <c r="X29" s="17">
        <f t="shared" si="2"/>
        <v>4153.4880000000003</v>
      </c>
      <c r="Y29" s="53"/>
      <c r="Z29" s="54"/>
      <c r="AA29" s="54"/>
    </row>
    <row r="30" spans="1:28" s="35" customFormat="1" x14ac:dyDescent="0.25">
      <c r="A30" s="39" t="s">
        <v>33</v>
      </c>
      <c r="B30" s="36" t="s">
        <v>27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49"/>
      <c r="Y30" s="53"/>
      <c r="Z30" s="54"/>
      <c r="AA30" s="54"/>
      <c r="AB30" s="50"/>
    </row>
    <row r="31" spans="1:28" x14ac:dyDescent="0.25">
      <c r="A31" s="71"/>
      <c r="B31" s="6" t="s">
        <v>25</v>
      </c>
      <c r="C31" s="37"/>
      <c r="D31" s="37"/>
      <c r="E31" s="37"/>
      <c r="F31" s="37"/>
      <c r="G31" s="37"/>
      <c r="H31" s="7"/>
      <c r="I31" s="7"/>
      <c r="J31" s="7"/>
      <c r="K31" s="7"/>
      <c r="L31" s="7"/>
      <c r="M31" s="68"/>
      <c r="N31" s="8"/>
      <c r="O31" s="8"/>
      <c r="P31" s="8"/>
      <c r="Q31" s="8"/>
      <c r="R31" s="8"/>
      <c r="S31" s="8"/>
      <c r="T31" s="8"/>
      <c r="U31" s="8"/>
      <c r="V31" s="8"/>
      <c r="W31" s="8"/>
      <c r="X31" s="33"/>
      <c r="Y31" s="1"/>
    </row>
    <row r="32" spans="1:28" s="11" customFormat="1" x14ac:dyDescent="0.25">
      <c r="A32" s="108" t="s">
        <v>77</v>
      </c>
      <c r="B32" s="118" t="s">
        <v>54</v>
      </c>
      <c r="C32" s="106">
        <v>2024</v>
      </c>
      <c r="D32" s="106">
        <v>2026</v>
      </c>
      <c r="E32" s="106">
        <v>2042</v>
      </c>
      <c r="F32" s="106" t="s">
        <v>24</v>
      </c>
      <c r="G32" s="132">
        <v>98</v>
      </c>
      <c r="H32" s="9" t="s">
        <v>20</v>
      </c>
      <c r="I32" s="18" t="s">
        <v>26</v>
      </c>
      <c r="J32" s="18" t="s">
        <v>62</v>
      </c>
      <c r="K32" s="40">
        <v>412</v>
      </c>
      <c r="L32" s="40">
        <v>310</v>
      </c>
      <c r="M32" s="24">
        <f>P32+O32</f>
        <v>32267.682000000001</v>
      </c>
      <c r="N32" s="24"/>
      <c r="O32" s="24">
        <v>32267.682000000001</v>
      </c>
      <c r="P32" s="24"/>
      <c r="Q32" s="24">
        <f>T32+S32</f>
        <v>29632.799999999999</v>
      </c>
      <c r="R32" s="24"/>
      <c r="S32" s="24">
        <v>29632.799999999999</v>
      </c>
      <c r="T32" s="24"/>
      <c r="U32" s="24">
        <f>X32+W32</f>
        <v>29632.799999999999</v>
      </c>
      <c r="V32" s="24"/>
      <c r="W32" s="24">
        <v>29632.799999999999</v>
      </c>
      <c r="X32" s="102"/>
      <c r="Y32" s="10"/>
    </row>
    <row r="33" spans="1:25" s="11" customFormat="1" ht="24" customHeight="1" x14ac:dyDescent="0.25">
      <c r="A33" s="110"/>
      <c r="B33" s="119"/>
      <c r="C33" s="107"/>
      <c r="D33" s="107"/>
      <c r="E33" s="107"/>
      <c r="F33" s="107"/>
      <c r="G33" s="133"/>
      <c r="H33" s="9" t="s">
        <v>20</v>
      </c>
      <c r="I33" s="18" t="s">
        <v>26</v>
      </c>
      <c r="J33" s="18" t="s">
        <v>63</v>
      </c>
      <c r="K33" s="40">
        <v>412</v>
      </c>
      <c r="L33" s="40">
        <v>310</v>
      </c>
      <c r="M33" s="24">
        <f>P33+O33</f>
        <v>1014.101</v>
      </c>
      <c r="N33" s="24"/>
      <c r="O33" s="24"/>
      <c r="P33" s="24">
        <v>1014.101</v>
      </c>
      <c r="Q33" s="24">
        <f>T33+S33</f>
        <v>917</v>
      </c>
      <c r="R33" s="24"/>
      <c r="S33" s="24"/>
      <c r="T33" s="24">
        <v>917</v>
      </c>
      <c r="U33" s="24">
        <f>X33+W33</f>
        <v>917</v>
      </c>
      <c r="V33" s="24"/>
      <c r="W33" s="24"/>
      <c r="X33" s="31">
        <v>917</v>
      </c>
      <c r="Y33" s="10"/>
    </row>
    <row r="34" spans="1:25" x14ac:dyDescent="0.25">
      <c r="A34" s="69"/>
      <c r="B34" s="22" t="s">
        <v>12</v>
      </c>
      <c r="C34" s="70"/>
      <c r="D34" s="70"/>
      <c r="E34" s="70"/>
      <c r="F34" s="70"/>
      <c r="G34" s="70"/>
      <c r="H34" s="4"/>
      <c r="I34" s="18"/>
      <c r="J34" s="40"/>
      <c r="K34" s="40"/>
      <c r="L34" s="40"/>
      <c r="M34" s="5">
        <f t="shared" ref="M34:X34" si="3">SUM(M32:M33)</f>
        <v>33281.783000000003</v>
      </c>
      <c r="N34" s="5"/>
      <c r="O34" s="5">
        <f t="shared" si="3"/>
        <v>32267.682000000001</v>
      </c>
      <c r="P34" s="5">
        <f t="shared" si="3"/>
        <v>1014.101</v>
      </c>
      <c r="Q34" s="5">
        <f t="shared" si="3"/>
        <v>30549.8</v>
      </c>
      <c r="R34" s="5"/>
      <c r="S34" s="5">
        <f t="shared" si="3"/>
        <v>29632.799999999999</v>
      </c>
      <c r="T34" s="5">
        <f t="shared" si="3"/>
        <v>917</v>
      </c>
      <c r="U34" s="5">
        <f t="shared" si="3"/>
        <v>30549.8</v>
      </c>
      <c r="V34" s="5"/>
      <c r="W34" s="5">
        <f t="shared" si="3"/>
        <v>29632.799999999999</v>
      </c>
      <c r="X34" s="5">
        <f t="shared" si="3"/>
        <v>917</v>
      </c>
      <c r="Y34" s="1"/>
    </row>
    <row r="35" spans="1:25" x14ac:dyDescent="0.25">
      <c r="A35" s="39" t="s">
        <v>34</v>
      </c>
      <c r="B35" s="134" t="s">
        <v>32</v>
      </c>
      <c r="C35" s="135"/>
      <c r="D35" s="135"/>
      <c r="E35" s="135"/>
      <c r="F35" s="135"/>
      <c r="G35" s="135"/>
      <c r="H35" s="136"/>
      <c r="I35" s="137"/>
      <c r="J35" s="40"/>
      <c r="K35" s="40"/>
      <c r="L35" s="40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32"/>
      <c r="Y35" s="1"/>
    </row>
    <row r="36" spans="1:25" ht="14.25" customHeight="1" x14ac:dyDescent="0.25">
      <c r="A36" s="85"/>
      <c r="B36" s="144" t="s">
        <v>30</v>
      </c>
      <c r="C36" s="145"/>
      <c r="D36" s="145"/>
      <c r="E36" s="145"/>
      <c r="F36" s="145"/>
      <c r="G36" s="145"/>
      <c r="H36" s="145"/>
      <c r="I36" s="146"/>
      <c r="J36" s="40"/>
      <c r="K36" s="40"/>
      <c r="L36" s="40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32"/>
      <c r="Y36" s="1"/>
    </row>
    <row r="37" spans="1:25" ht="17.25" customHeight="1" x14ac:dyDescent="0.25">
      <c r="A37" s="109" t="s">
        <v>35</v>
      </c>
      <c r="B37" s="138" t="s">
        <v>50</v>
      </c>
      <c r="C37" s="114">
        <v>2020</v>
      </c>
      <c r="D37" s="114">
        <v>2024</v>
      </c>
      <c r="E37" s="114">
        <v>2000</v>
      </c>
      <c r="F37" s="114" t="s">
        <v>51</v>
      </c>
      <c r="G37" s="142" t="s">
        <v>52</v>
      </c>
      <c r="H37" s="4" t="s">
        <v>20</v>
      </c>
      <c r="I37" s="18" t="s">
        <v>17</v>
      </c>
      <c r="J37" s="18" t="s">
        <v>92</v>
      </c>
      <c r="K37" s="40">
        <v>414</v>
      </c>
      <c r="L37" s="40">
        <v>228</v>
      </c>
      <c r="M37" s="24">
        <f t="shared" ref="M37:M40" si="4">P37+O37</f>
        <v>600</v>
      </c>
      <c r="N37" s="24"/>
      <c r="O37" s="24"/>
      <c r="P37" s="24">
        <v>600</v>
      </c>
      <c r="Q37" s="24"/>
      <c r="R37" s="23"/>
      <c r="S37" s="23"/>
      <c r="T37" s="23"/>
      <c r="U37" s="23"/>
      <c r="V37" s="23"/>
      <c r="W37" s="23"/>
      <c r="X37" s="32"/>
      <c r="Y37" s="1"/>
    </row>
    <row r="38" spans="1:25" ht="17.25" customHeight="1" x14ac:dyDescent="0.25">
      <c r="A38" s="109"/>
      <c r="B38" s="138"/>
      <c r="C38" s="114"/>
      <c r="D38" s="114"/>
      <c r="E38" s="114"/>
      <c r="F38" s="114"/>
      <c r="G38" s="142"/>
      <c r="H38" s="4" t="s">
        <v>20</v>
      </c>
      <c r="I38" s="18" t="s">
        <v>17</v>
      </c>
      <c r="J38" s="18" t="s">
        <v>92</v>
      </c>
      <c r="K38" s="40">
        <v>414</v>
      </c>
      <c r="L38" s="40">
        <v>228</v>
      </c>
      <c r="M38" s="24">
        <f>P38+O38</f>
        <v>5120.4930000000004</v>
      </c>
      <c r="N38" s="24"/>
      <c r="O38" s="24"/>
      <c r="P38" s="24">
        <v>5120.4930000000004</v>
      </c>
      <c r="Q38" s="24"/>
      <c r="R38" s="23"/>
      <c r="S38" s="23"/>
      <c r="T38" s="23"/>
      <c r="U38" s="23"/>
      <c r="V38" s="23"/>
      <c r="W38" s="23"/>
      <c r="X38" s="32"/>
      <c r="Y38" s="1"/>
    </row>
    <row r="39" spans="1:25" ht="18" customHeight="1" x14ac:dyDescent="0.25">
      <c r="A39" s="109"/>
      <c r="B39" s="138"/>
      <c r="C39" s="114"/>
      <c r="D39" s="114"/>
      <c r="E39" s="114"/>
      <c r="F39" s="114"/>
      <c r="G39" s="142"/>
      <c r="H39" s="4" t="s">
        <v>20</v>
      </c>
      <c r="I39" s="18" t="s">
        <v>17</v>
      </c>
      <c r="J39" s="18" t="s">
        <v>93</v>
      </c>
      <c r="K39" s="40">
        <v>414</v>
      </c>
      <c r="L39" s="40">
        <v>310</v>
      </c>
      <c r="M39" s="24">
        <f t="shared" si="4"/>
        <v>250829.5</v>
      </c>
      <c r="N39" s="24"/>
      <c r="O39" s="24">
        <v>250829.5</v>
      </c>
      <c r="P39" s="24"/>
      <c r="Q39" s="24"/>
      <c r="R39" s="23"/>
      <c r="S39" s="23"/>
      <c r="T39" s="23"/>
      <c r="U39" s="23"/>
      <c r="V39" s="23"/>
      <c r="W39" s="23"/>
      <c r="X39" s="19"/>
      <c r="Y39" s="1"/>
    </row>
    <row r="40" spans="1:25" ht="14.25" customHeight="1" x14ac:dyDescent="0.25">
      <c r="A40" s="115"/>
      <c r="B40" s="139"/>
      <c r="C40" s="107"/>
      <c r="D40" s="107"/>
      <c r="E40" s="107"/>
      <c r="F40" s="107"/>
      <c r="G40" s="143"/>
      <c r="H40" s="4" t="s">
        <v>20</v>
      </c>
      <c r="I40" s="18" t="s">
        <v>17</v>
      </c>
      <c r="J40" s="40" t="s">
        <v>94</v>
      </c>
      <c r="K40" s="40">
        <v>414</v>
      </c>
      <c r="L40" s="40">
        <v>310</v>
      </c>
      <c r="M40" s="24">
        <f t="shared" si="4"/>
        <v>13202.081</v>
      </c>
      <c r="N40" s="24"/>
      <c r="O40" s="24"/>
      <c r="P40" s="24">
        <v>13202.081</v>
      </c>
      <c r="Q40" s="24"/>
      <c r="R40" s="23"/>
      <c r="S40" s="23"/>
      <c r="T40" s="23"/>
      <c r="U40" s="23"/>
      <c r="V40" s="23"/>
      <c r="W40" s="23"/>
      <c r="X40" s="23"/>
      <c r="Y40" s="1"/>
    </row>
    <row r="41" spans="1:25" s="13" customFormat="1" ht="41.25" customHeight="1" x14ac:dyDescent="0.25">
      <c r="A41" s="39" t="s">
        <v>78</v>
      </c>
      <c r="B41" s="75" t="s">
        <v>66</v>
      </c>
      <c r="C41" s="70">
        <v>2023</v>
      </c>
      <c r="D41" s="70">
        <v>2024</v>
      </c>
      <c r="E41" s="70">
        <v>600</v>
      </c>
      <c r="F41" s="72" t="s">
        <v>67</v>
      </c>
      <c r="G41" s="42" t="s">
        <v>18</v>
      </c>
      <c r="H41" s="4" t="s">
        <v>20</v>
      </c>
      <c r="I41" s="18" t="s">
        <v>17</v>
      </c>
      <c r="J41" s="18" t="s">
        <v>95</v>
      </c>
      <c r="K41" s="40">
        <v>414</v>
      </c>
      <c r="L41" s="40">
        <v>228</v>
      </c>
      <c r="M41" s="24">
        <f>O41+P41</f>
        <v>5120.576</v>
      </c>
      <c r="N41" s="24"/>
      <c r="O41" s="24"/>
      <c r="P41" s="24">
        <v>5120.576</v>
      </c>
      <c r="Q41" s="24"/>
      <c r="R41" s="24"/>
      <c r="S41" s="23"/>
      <c r="T41" s="23"/>
      <c r="U41" s="23"/>
      <c r="V41" s="23"/>
      <c r="W41" s="23"/>
      <c r="X41" s="19"/>
      <c r="Y41" s="12"/>
    </row>
    <row r="42" spans="1:25" s="13" customFormat="1" ht="33.75" customHeight="1" x14ac:dyDescent="0.25">
      <c r="A42" s="39" t="s">
        <v>96</v>
      </c>
      <c r="B42" s="66" t="s">
        <v>97</v>
      </c>
      <c r="C42" s="40">
        <v>2029</v>
      </c>
      <c r="D42" s="40">
        <v>2030</v>
      </c>
      <c r="E42" s="40">
        <v>1000</v>
      </c>
      <c r="F42" s="41" t="s">
        <v>101</v>
      </c>
      <c r="G42" s="67" t="s">
        <v>18</v>
      </c>
      <c r="H42" s="4" t="s">
        <v>20</v>
      </c>
      <c r="I42" s="18" t="s">
        <v>17</v>
      </c>
      <c r="J42" s="18" t="s">
        <v>92</v>
      </c>
      <c r="K42" s="40">
        <v>414</v>
      </c>
      <c r="L42" s="40">
        <v>228</v>
      </c>
      <c r="M42" s="24">
        <f>N42+O42+P42</f>
        <v>25</v>
      </c>
      <c r="N42" s="24"/>
      <c r="O42" s="24"/>
      <c r="P42" s="24">
        <v>25</v>
      </c>
      <c r="Q42" s="24"/>
      <c r="R42" s="24"/>
      <c r="S42" s="23"/>
      <c r="T42" s="23"/>
      <c r="U42" s="23"/>
      <c r="V42" s="23"/>
      <c r="W42" s="23"/>
      <c r="X42" s="19"/>
      <c r="Y42" s="12"/>
    </row>
    <row r="43" spans="1:25" s="13" customFormat="1" ht="33" customHeight="1" x14ac:dyDescent="0.25">
      <c r="A43" s="39" t="s">
        <v>98</v>
      </c>
      <c r="B43" s="66" t="s">
        <v>99</v>
      </c>
      <c r="C43" s="40">
        <v>2029</v>
      </c>
      <c r="D43" s="40">
        <v>2030</v>
      </c>
      <c r="E43" s="40">
        <v>2000</v>
      </c>
      <c r="F43" s="41" t="s">
        <v>101</v>
      </c>
      <c r="G43" s="67" t="s">
        <v>18</v>
      </c>
      <c r="H43" s="4" t="s">
        <v>20</v>
      </c>
      <c r="I43" s="18" t="s">
        <v>17</v>
      </c>
      <c r="J43" s="18" t="s">
        <v>92</v>
      </c>
      <c r="K43" s="40">
        <v>414</v>
      </c>
      <c r="L43" s="40">
        <v>228</v>
      </c>
      <c r="M43" s="24">
        <f>N43+O43+P43</f>
        <v>30</v>
      </c>
      <c r="N43" s="24"/>
      <c r="O43" s="24"/>
      <c r="P43" s="24">
        <v>30</v>
      </c>
      <c r="Q43" s="24"/>
      <c r="R43" s="24"/>
      <c r="S43" s="23"/>
      <c r="T43" s="23"/>
      <c r="U43" s="23"/>
      <c r="V43" s="23"/>
      <c r="W43" s="23"/>
      <c r="X43" s="19"/>
      <c r="Y43" s="12"/>
    </row>
    <row r="44" spans="1:25" s="26" customFormat="1" ht="18.75" customHeight="1" x14ac:dyDescent="0.2">
      <c r="A44" s="56"/>
      <c r="B44" s="55" t="s">
        <v>12</v>
      </c>
      <c r="C44" s="57"/>
      <c r="D44" s="57"/>
      <c r="E44" s="57"/>
      <c r="F44" s="58"/>
      <c r="G44" s="59"/>
      <c r="H44" s="86"/>
      <c r="I44" s="87"/>
      <c r="J44" s="87"/>
      <c r="K44" s="88"/>
      <c r="L44" s="88"/>
      <c r="M44" s="5">
        <f>SUM(M37:M43)</f>
        <v>274927.64999999997</v>
      </c>
      <c r="N44" s="5"/>
      <c r="O44" s="5">
        <f>SUM(O37:O41)</f>
        <v>250829.5</v>
      </c>
      <c r="P44" s="5">
        <f>SUM(P37:P43)</f>
        <v>24098.15</v>
      </c>
      <c r="Q44" s="17"/>
      <c r="R44" s="17"/>
      <c r="S44" s="5"/>
      <c r="T44" s="5"/>
      <c r="U44" s="5"/>
      <c r="V44" s="5"/>
      <c r="W44" s="5"/>
      <c r="X44" s="32"/>
      <c r="Y44" s="46"/>
    </row>
    <row r="45" spans="1:25" s="13" customFormat="1" ht="25.5" customHeight="1" x14ac:dyDescent="0.25">
      <c r="A45" s="39" t="s">
        <v>36</v>
      </c>
      <c r="B45" s="134" t="s">
        <v>71</v>
      </c>
      <c r="C45" s="140"/>
      <c r="D45" s="140"/>
      <c r="E45" s="140"/>
      <c r="F45" s="140"/>
      <c r="G45" s="140"/>
      <c r="H45" s="141"/>
      <c r="I45" s="18"/>
      <c r="J45" s="18"/>
      <c r="K45" s="40"/>
      <c r="L45" s="40"/>
      <c r="M45" s="23"/>
      <c r="N45" s="23"/>
      <c r="O45" s="23"/>
      <c r="P45" s="23"/>
      <c r="Q45" s="24"/>
      <c r="R45" s="24"/>
      <c r="S45" s="23"/>
      <c r="T45" s="23"/>
      <c r="U45" s="23"/>
      <c r="V45" s="23"/>
      <c r="W45" s="23"/>
      <c r="X45" s="19"/>
      <c r="Y45" s="12"/>
    </row>
    <row r="46" spans="1:25" s="13" customFormat="1" ht="23.25" customHeight="1" x14ac:dyDescent="0.25">
      <c r="A46" s="39"/>
      <c r="B46" s="134" t="s">
        <v>72</v>
      </c>
      <c r="C46" s="136"/>
      <c r="D46" s="136"/>
      <c r="E46" s="136"/>
      <c r="F46" s="136"/>
      <c r="G46" s="136"/>
      <c r="H46" s="137"/>
      <c r="I46" s="18"/>
      <c r="J46" s="18"/>
      <c r="K46" s="40"/>
      <c r="L46" s="40"/>
      <c r="M46" s="23"/>
      <c r="N46" s="23"/>
      <c r="O46" s="23"/>
      <c r="P46" s="23"/>
      <c r="Q46" s="24"/>
      <c r="R46" s="24"/>
      <c r="S46" s="23"/>
      <c r="T46" s="23"/>
      <c r="U46" s="23"/>
      <c r="V46" s="23"/>
      <c r="W46" s="23"/>
      <c r="X46" s="19"/>
      <c r="Y46" s="12"/>
    </row>
    <row r="47" spans="1:25" s="13" customFormat="1" ht="81.75" customHeight="1" x14ac:dyDescent="0.25">
      <c r="A47" s="39" t="s">
        <v>37</v>
      </c>
      <c r="B47" s="78" t="s">
        <v>73</v>
      </c>
      <c r="C47" s="40">
        <v>2024</v>
      </c>
      <c r="D47" s="40">
        <v>2025</v>
      </c>
      <c r="E47" s="40">
        <v>600</v>
      </c>
      <c r="F47" s="41" t="s">
        <v>74</v>
      </c>
      <c r="G47" s="44">
        <v>15680</v>
      </c>
      <c r="H47" s="4" t="s">
        <v>20</v>
      </c>
      <c r="I47" s="18" t="s">
        <v>75</v>
      </c>
      <c r="J47" s="18" t="s">
        <v>76</v>
      </c>
      <c r="K47" s="40">
        <v>412</v>
      </c>
      <c r="L47" s="40">
        <v>310</v>
      </c>
      <c r="M47" s="24">
        <f>O46+P47</f>
        <v>15680</v>
      </c>
      <c r="N47" s="24"/>
      <c r="O47" s="24"/>
      <c r="P47" s="24">
        <v>15680</v>
      </c>
      <c r="Q47" s="24"/>
      <c r="R47" s="24"/>
      <c r="S47" s="24"/>
      <c r="T47" s="24"/>
      <c r="U47" s="23"/>
      <c r="V47" s="23"/>
      <c r="W47" s="23"/>
      <c r="X47" s="19"/>
      <c r="Y47" s="12"/>
    </row>
    <row r="48" spans="1:25" s="26" customFormat="1" ht="18.75" customHeight="1" x14ac:dyDescent="0.2">
      <c r="A48" s="56"/>
      <c r="B48" s="73" t="s">
        <v>12</v>
      </c>
      <c r="C48" s="60"/>
      <c r="D48" s="60"/>
      <c r="E48" s="60"/>
      <c r="F48" s="61"/>
      <c r="G48" s="62"/>
      <c r="H48" s="86"/>
      <c r="I48" s="87"/>
      <c r="J48" s="87"/>
      <c r="K48" s="88"/>
      <c r="L48" s="88"/>
      <c r="M48" s="17">
        <f>SUM(M47)</f>
        <v>15680</v>
      </c>
      <c r="N48" s="17"/>
      <c r="O48" s="17"/>
      <c r="P48" s="17">
        <f>SUM(P47)</f>
        <v>15680</v>
      </c>
      <c r="Q48" s="17"/>
      <c r="R48" s="17"/>
      <c r="S48" s="17"/>
      <c r="T48" s="17"/>
      <c r="U48" s="5"/>
      <c r="V48" s="5"/>
      <c r="W48" s="5"/>
      <c r="X48" s="32"/>
      <c r="Y48" s="46"/>
    </row>
    <row r="49" spans="1:25" s="13" customFormat="1" ht="26.25" customHeight="1" x14ac:dyDescent="0.25">
      <c r="A49" s="39">
        <v>5</v>
      </c>
      <c r="B49" s="134" t="s">
        <v>58</v>
      </c>
      <c r="C49" s="140"/>
      <c r="D49" s="140"/>
      <c r="E49" s="140"/>
      <c r="F49" s="140"/>
      <c r="G49" s="140"/>
      <c r="H49" s="141"/>
      <c r="I49" s="18"/>
      <c r="J49" s="18"/>
      <c r="K49" s="40"/>
      <c r="L49" s="40"/>
      <c r="M49" s="24"/>
      <c r="N49" s="24"/>
      <c r="O49" s="24"/>
      <c r="P49" s="24"/>
      <c r="Q49" s="24"/>
      <c r="R49" s="24"/>
      <c r="S49" s="24"/>
      <c r="T49" s="24"/>
      <c r="U49" s="23"/>
      <c r="V49" s="23"/>
      <c r="W49" s="23"/>
      <c r="X49" s="19"/>
      <c r="Y49" s="12"/>
    </row>
    <row r="50" spans="1:25" s="13" customFormat="1" ht="15" customHeight="1" x14ac:dyDescent="0.25">
      <c r="A50" s="108" t="s">
        <v>59</v>
      </c>
      <c r="B50" s="118" t="s">
        <v>56</v>
      </c>
      <c r="C50" s="106">
        <v>2023</v>
      </c>
      <c r="D50" s="106">
        <v>2024</v>
      </c>
      <c r="E50" s="106">
        <v>40</v>
      </c>
      <c r="F50" s="150" t="s">
        <v>91</v>
      </c>
      <c r="G50" s="151" t="s">
        <v>18</v>
      </c>
      <c r="H50" s="4" t="s">
        <v>20</v>
      </c>
      <c r="I50" s="18" t="s">
        <v>57</v>
      </c>
      <c r="J50" s="18" t="s">
        <v>64</v>
      </c>
      <c r="K50" s="40">
        <v>414</v>
      </c>
      <c r="L50" s="40">
        <v>310</v>
      </c>
      <c r="M50" s="24">
        <f>O50+P50</f>
        <v>75000</v>
      </c>
      <c r="N50" s="24"/>
      <c r="O50" s="24">
        <v>75000</v>
      </c>
      <c r="P50" s="24"/>
      <c r="Q50" s="24">
        <f>S50</f>
        <v>175000</v>
      </c>
      <c r="R50" s="24"/>
      <c r="S50" s="24">
        <v>175000</v>
      </c>
      <c r="T50" s="24"/>
      <c r="U50" s="23"/>
      <c r="V50" s="23"/>
      <c r="W50" s="23"/>
      <c r="X50" s="19"/>
      <c r="Y50" s="12"/>
    </row>
    <row r="51" spans="1:25" s="13" customFormat="1" ht="26.25" customHeight="1" x14ac:dyDescent="0.25">
      <c r="A51" s="117"/>
      <c r="B51" s="152"/>
      <c r="C51" s="117"/>
      <c r="D51" s="117"/>
      <c r="E51" s="117"/>
      <c r="F51" s="117"/>
      <c r="G51" s="117"/>
      <c r="H51" s="4" t="s">
        <v>20</v>
      </c>
      <c r="I51" s="18" t="s">
        <v>57</v>
      </c>
      <c r="J51" s="18" t="s">
        <v>65</v>
      </c>
      <c r="K51" s="40">
        <v>414</v>
      </c>
      <c r="L51" s="40">
        <v>310</v>
      </c>
      <c r="M51" s="24">
        <f>P51+O51</f>
        <v>3947.4</v>
      </c>
      <c r="N51" s="24"/>
      <c r="O51" s="24"/>
      <c r="P51" s="24">
        <v>3947.4</v>
      </c>
      <c r="Q51" s="24">
        <f>T51+S51</f>
        <v>9120.5</v>
      </c>
      <c r="R51" s="24"/>
      <c r="S51" s="24"/>
      <c r="T51" s="24">
        <v>9120.5</v>
      </c>
      <c r="U51" s="23"/>
      <c r="V51" s="23"/>
      <c r="W51" s="23"/>
      <c r="X51" s="19"/>
      <c r="Y51" s="12"/>
    </row>
    <row r="52" spans="1:25" s="13" customFormat="1" ht="18.75" customHeight="1" x14ac:dyDescent="0.25">
      <c r="A52" s="110"/>
      <c r="B52" s="153"/>
      <c r="C52" s="110"/>
      <c r="D52" s="110"/>
      <c r="E52" s="110"/>
      <c r="F52" s="110"/>
      <c r="G52" s="110"/>
      <c r="H52" s="4" t="s">
        <v>20</v>
      </c>
      <c r="I52" s="18" t="s">
        <v>57</v>
      </c>
      <c r="J52" s="18" t="s">
        <v>100</v>
      </c>
      <c r="K52" s="40">
        <v>414</v>
      </c>
      <c r="L52" s="40">
        <v>228</v>
      </c>
      <c r="M52" s="24">
        <f>P52+O52</f>
        <v>2337.1999999999998</v>
      </c>
      <c r="N52" s="24"/>
      <c r="O52" s="24"/>
      <c r="P52" s="24">
        <v>2337.1999999999998</v>
      </c>
      <c r="Q52" s="24">
        <f>T52</f>
        <v>0</v>
      </c>
      <c r="R52" s="24"/>
      <c r="S52" s="24"/>
      <c r="T52" s="24"/>
      <c r="U52" s="24"/>
      <c r="V52" s="24"/>
      <c r="W52" s="23"/>
      <c r="X52" s="19"/>
      <c r="Y52" s="12"/>
    </row>
    <row r="53" spans="1:25" s="13" customFormat="1" ht="15" customHeight="1" x14ac:dyDescent="0.25">
      <c r="A53" s="89"/>
      <c r="B53" s="90" t="s">
        <v>12</v>
      </c>
      <c r="C53" s="91"/>
      <c r="D53" s="91"/>
      <c r="E53" s="91"/>
      <c r="F53" s="91"/>
      <c r="G53" s="91"/>
      <c r="H53" s="4"/>
      <c r="I53" s="18"/>
      <c r="J53" s="18"/>
      <c r="K53" s="40"/>
      <c r="L53" s="40"/>
      <c r="M53" s="17">
        <f>SUM(M50:M52)</f>
        <v>81284.599999999991</v>
      </c>
      <c r="N53" s="17"/>
      <c r="O53" s="17">
        <f>SUM(O50:O52)</f>
        <v>75000</v>
      </c>
      <c r="P53" s="17">
        <f>SUM(P50:P52)</f>
        <v>6284.6</v>
      </c>
      <c r="Q53" s="17">
        <f>SUM(Q50:Q52)</f>
        <v>184120.5</v>
      </c>
      <c r="R53" s="17"/>
      <c r="S53" s="17">
        <f>SUM(S50:S52)</f>
        <v>175000</v>
      </c>
      <c r="T53" s="17">
        <f>SUM(T50:T52)</f>
        <v>9120.5</v>
      </c>
      <c r="U53" s="17"/>
      <c r="V53" s="24"/>
      <c r="W53" s="23"/>
      <c r="X53" s="19"/>
      <c r="Y53" s="12"/>
    </row>
    <row r="54" spans="1:25" s="13" customFormat="1" ht="16.5" customHeight="1" x14ac:dyDescent="0.25">
      <c r="A54" s="89">
        <v>6</v>
      </c>
      <c r="B54" s="134" t="s">
        <v>106</v>
      </c>
      <c r="C54" s="147"/>
      <c r="D54" s="147"/>
      <c r="E54" s="147"/>
      <c r="F54" s="147"/>
      <c r="G54" s="147"/>
      <c r="H54" s="148"/>
      <c r="I54" s="18"/>
      <c r="J54" s="18"/>
      <c r="K54" s="40"/>
      <c r="L54" s="40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3"/>
      <c r="X54" s="19"/>
      <c r="Y54" s="12"/>
    </row>
    <row r="55" spans="1:25" s="13" customFormat="1" ht="42" customHeight="1" x14ac:dyDescent="0.25">
      <c r="A55" s="89"/>
      <c r="B55" s="149" t="s">
        <v>121</v>
      </c>
      <c r="C55" s="154"/>
      <c r="D55" s="154"/>
      <c r="E55" s="154"/>
      <c r="F55" s="154"/>
      <c r="G55" s="154"/>
      <c r="H55" s="155"/>
      <c r="I55" s="18"/>
      <c r="J55" s="18"/>
      <c r="K55" s="40"/>
      <c r="L55" s="40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3"/>
      <c r="X55" s="19"/>
      <c r="Y55" s="12"/>
    </row>
    <row r="56" spans="1:25" s="79" customFormat="1" ht="51" customHeight="1" x14ac:dyDescent="0.2">
      <c r="A56" s="70" t="s">
        <v>107</v>
      </c>
      <c r="B56" s="92" t="s">
        <v>108</v>
      </c>
      <c r="C56" s="70">
        <v>2022</v>
      </c>
      <c r="D56" s="70">
        <v>2023</v>
      </c>
      <c r="E56" s="70" t="s">
        <v>109</v>
      </c>
      <c r="F56" s="70">
        <v>850</v>
      </c>
      <c r="G56" s="70" t="s">
        <v>110</v>
      </c>
      <c r="H56" s="4" t="s">
        <v>20</v>
      </c>
      <c r="I56" s="18" t="s">
        <v>111</v>
      </c>
      <c r="J56" s="18" t="s">
        <v>112</v>
      </c>
      <c r="K56" s="40">
        <v>414</v>
      </c>
      <c r="L56" s="40">
        <v>228</v>
      </c>
      <c r="M56" s="24">
        <f>P56+O56</f>
        <v>4085.6</v>
      </c>
      <c r="N56" s="24"/>
      <c r="O56" s="24"/>
      <c r="P56" s="24">
        <v>4085.6</v>
      </c>
      <c r="Q56" s="24"/>
      <c r="R56" s="24"/>
      <c r="S56" s="24"/>
      <c r="T56" s="24"/>
      <c r="U56" s="24"/>
      <c r="V56" s="24"/>
      <c r="W56" s="23"/>
      <c r="X56" s="19"/>
      <c r="Y56" s="21"/>
    </row>
    <row r="57" spans="1:25" s="79" customFormat="1" ht="17.25" customHeight="1" x14ac:dyDescent="0.2">
      <c r="A57" s="70"/>
      <c r="B57" s="93" t="s">
        <v>12</v>
      </c>
      <c r="C57" s="70"/>
      <c r="D57" s="70"/>
      <c r="E57" s="70"/>
      <c r="F57" s="70"/>
      <c r="G57" s="70"/>
      <c r="H57" s="4"/>
      <c r="I57" s="18"/>
      <c r="J57" s="18"/>
      <c r="K57" s="40"/>
      <c r="L57" s="40"/>
      <c r="M57" s="17">
        <f>SUM(M56)</f>
        <v>4085.6</v>
      </c>
      <c r="N57" s="17"/>
      <c r="O57" s="17"/>
      <c r="P57" s="17">
        <f>SUM(P56)</f>
        <v>4085.6</v>
      </c>
      <c r="Q57" s="24"/>
      <c r="R57" s="24"/>
      <c r="S57" s="24"/>
      <c r="T57" s="24"/>
      <c r="U57" s="24"/>
      <c r="V57" s="24"/>
      <c r="W57" s="23"/>
      <c r="X57" s="19"/>
      <c r="Y57" s="21"/>
    </row>
    <row r="58" spans="1:25" s="79" customFormat="1" ht="24" customHeight="1" x14ac:dyDescent="0.2">
      <c r="A58" s="70">
        <v>7</v>
      </c>
      <c r="B58" s="149" t="s">
        <v>113</v>
      </c>
      <c r="C58" s="140"/>
      <c r="D58" s="140"/>
      <c r="E58" s="140"/>
      <c r="F58" s="140"/>
      <c r="G58" s="140"/>
      <c r="H58" s="141"/>
      <c r="I58" s="18"/>
      <c r="J58" s="18"/>
      <c r="K58" s="40"/>
      <c r="L58" s="40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3"/>
      <c r="X58" s="19"/>
      <c r="Y58" s="21"/>
    </row>
    <row r="59" spans="1:25" s="79" customFormat="1" ht="15.75" customHeight="1" x14ac:dyDescent="0.2">
      <c r="A59" s="70"/>
      <c r="B59" s="149" t="s">
        <v>120</v>
      </c>
      <c r="C59" s="136"/>
      <c r="D59" s="136"/>
      <c r="E59" s="136"/>
      <c r="F59" s="136"/>
      <c r="G59" s="136"/>
      <c r="H59" s="137"/>
      <c r="I59" s="18"/>
      <c r="J59" s="18"/>
      <c r="K59" s="40"/>
      <c r="L59" s="40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3"/>
      <c r="X59" s="19"/>
      <c r="Y59" s="21"/>
    </row>
    <row r="60" spans="1:25" s="79" customFormat="1" ht="53.25" customHeight="1" x14ac:dyDescent="0.2">
      <c r="A60" s="40" t="s">
        <v>31</v>
      </c>
      <c r="B60" s="94" t="s">
        <v>115</v>
      </c>
      <c r="C60" s="95">
        <v>2024</v>
      </c>
      <c r="D60" s="95">
        <v>2024</v>
      </c>
      <c r="E60" s="95" t="s">
        <v>116</v>
      </c>
      <c r="F60" s="95">
        <v>30</v>
      </c>
      <c r="G60" s="40" t="s">
        <v>18</v>
      </c>
      <c r="H60" s="96" t="s">
        <v>20</v>
      </c>
      <c r="I60" s="18" t="s">
        <v>117</v>
      </c>
      <c r="J60" s="18" t="s">
        <v>118</v>
      </c>
      <c r="K60" s="40">
        <v>414</v>
      </c>
      <c r="L60" s="40">
        <v>228</v>
      </c>
      <c r="M60" s="24">
        <f>P60+O60</f>
        <v>1256.8</v>
      </c>
      <c r="N60" s="24"/>
      <c r="O60" s="24"/>
      <c r="P60" s="24">
        <v>1256.8</v>
      </c>
      <c r="Q60" s="24">
        <f>T60+S60</f>
        <v>1256.8</v>
      </c>
      <c r="R60" s="24"/>
      <c r="S60" s="24"/>
      <c r="T60" s="24">
        <v>1256.8</v>
      </c>
      <c r="U60" s="24"/>
      <c r="V60" s="24"/>
      <c r="W60" s="24"/>
      <c r="X60" s="31"/>
      <c r="Y60" s="21"/>
    </row>
    <row r="61" spans="1:25" s="79" customFormat="1" ht="27" customHeight="1" x14ac:dyDescent="0.2">
      <c r="A61" s="70" t="s">
        <v>114</v>
      </c>
      <c r="B61" s="92" t="s">
        <v>119</v>
      </c>
      <c r="C61" s="70">
        <v>2025</v>
      </c>
      <c r="D61" s="70">
        <v>2026</v>
      </c>
      <c r="E61" s="70" t="s">
        <v>116</v>
      </c>
      <c r="F61" s="70">
        <v>30</v>
      </c>
      <c r="G61" s="70" t="s">
        <v>18</v>
      </c>
      <c r="H61" s="4" t="s">
        <v>20</v>
      </c>
      <c r="I61" s="18" t="s">
        <v>117</v>
      </c>
      <c r="J61" s="18" t="s">
        <v>118</v>
      </c>
      <c r="K61" s="40">
        <v>414</v>
      </c>
      <c r="L61" s="40">
        <v>310</v>
      </c>
      <c r="M61" s="24"/>
      <c r="N61" s="24"/>
      <c r="O61" s="24"/>
      <c r="P61" s="24"/>
      <c r="Q61" s="24">
        <f>T61+S61</f>
        <v>4203.8</v>
      </c>
      <c r="R61" s="24"/>
      <c r="S61" s="24"/>
      <c r="T61" s="24">
        <v>4203.8</v>
      </c>
      <c r="U61" s="24">
        <f>X61+W61</f>
        <v>4441.5</v>
      </c>
      <c r="V61" s="24"/>
      <c r="W61" s="24"/>
      <c r="X61" s="24">
        <v>4441.5</v>
      </c>
      <c r="Y61" s="21"/>
    </row>
    <row r="62" spans="1:25" s="79" customFormat="1" ht="21" customHeight="1" x14ac:dyDescent="0.2">
      <c r="A62" s="70"/>
      <c r="B62" s="93" t="s">
        <v>12</v>
      </c>
      <c r="C62" s="70"/>
      <c r="D62" s="70"/>
      <c r="E62" s="70"/>
      <c r="F62" s="70"/>
      <c r="G62" s="70"/>
      <c r="H62" s="4"/>
      <c r="I62" s="18"/>
      <c r="J62" s="18"/>
      <c r="K62" s="40"/>
      <c r="L62" s="40"/>
      <c r="M62" s="17">
        <f>SUM(M60:M61)</f>
        <v>1256.8</v>
      </c>
      <c r="N62" s="17"/>
      <c r="O62" s="17"/>
      <c r="P62" s="17">
        <f>SUM(P60:P61)</f>
        <v>1256.8</v>
      </c>
      <c r="Q62" s="17">
        <f>SUM(Q60:Q61)</f>
        <v>5460.6</v>
      </c>
      <c r="R62" s="17"/>
      <c r="S62" s="17"/>
      <c r="T62" s="17">
        <f>SUM(T60:T61)</f>
        <v>5460.6</v>
      </c>
      <c r="U62" s="17">
        <f>SUM(U61)</f>
        <v>4441.5</v>
      </c>
      <c r="V62" s="17"/>
      <c r="W62" s="17"/>
      <c r="X62" s="17">
        <f>SUM(X61)</f>
        <v>4441.5</v>
      </c>
      <c r="Y62" s="21"/>
    </row>
    <row r="63" spans="1:25" x14ac:dyDescent="0.25">
      <c r="A63" s="39"/>
      <c r="B63" s="97" t="s">
        <v>19</v>
      </c>
      <c r="C63" s="70"/>
      <c r="D63" s="70"/>
      <c r="E63" s="70"/>
      <c r="F63" s="70"/>
      <c r="G63" s="70"/>
      <c r="H63" s="40"/>
      <c r="I63" s="40"/>
      <c r="J63" s="40"/>
      <c r="K63" s="40"/>
      <c r="L63" s="40"/>
      <c r="M63" s="17">
        <f t="shared" ref="M63:X63" si="5">M29+M34+M44+M48+M53+M57+M62</f>
        <v>1869405.767</v>
      </c>
      <c r="N63" s="17">
        <f t="shared" si="5"/>
        <v>0</v>
      </c>
      <c r="O63" s="17">
        <f t="shared" si="5"/>
        <v>1670557.5819999999</v>
      </c>
      <c r="P63" s="17">
        <f t="shared" si="5"/>
        <v>198848.185</v>
      </c>
      <c r="Q63" s="17">
        <f t="shared" si="5"/>
        <v>317419.09899999999</v>
      </c>
      <c r="R63" s="17">
        <f t="shared" si="5"/>
        <v>35314.300000000003</v>
      </c>
      <c r="S63" s="17">
        <f t="shared" si="5"/>
        <v>256877.9</v>
      </c>
      <c r="T63" s="17">
        <f t="shared" si="5"/>
        <v>25226.898999999998</v>
      </c>
      <c r="U63" s="17">
        <f t="shared" si="5"/>
        <v>76526.388000000006</v>
      </c>
      <c r="V63" s="17">
        <f t="shared" si="5"/>
        <v>11727.6</v>
      </c>
      <c r="W63" s="17">
        <f t="shared" si="5"/>
        <v>55286.8</v>
      </c>
      <c r="X63" s="17">
        <f t="shared" si="5"/>
        <v>9511.9880000000012</v>
      </c>
      <c r="Y63" s="1"/>
    </row>
    <row r="64" spans="1:25" x14ac:dyDescent="0.25">
      <c r="A64" s="98"/>
      <c r="B64" s="21"/>
      <c r="C64" s="21"/>
      <c r="D64" s="21"/>
      <c r="E64" s="99"/>
      <c r="F64" s="21"/>
      <c r="G64" s="21"/>
      <c r="H64" s="21"/>
      <c r="I64" s="21"/>
      <c r="J64" s="21"/>
      <c r="K64" s="21"/>
      <c r="L64" s="21"/>
      <c r="M64" s="100"/>
      <c r="N64" s="100"/>
      <c r="O64" s="21"/>
      <c r="P64" s="21"/>
      <c r="Q64" s="20"/>
      <c r="R64" s="20"/>
      <c r="S64" s="21"/>
      <c r="T64" s="21"/>
      <c r="U64" s="20"/>
      <c r="V64" s="20"/>
      <c r="W64" s="21"/>
      <c r="X64" s="101"/>
      <c r="Y64" s="1"/>
    </row>
    <row r="65" spans="1:25" x14ac:dyDescent="0.25">
      <c r="A65" s="27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80"/>
      <c r="R65" s="80"/>
      <c r="S65" s="80"/>
      <c r="T65" s="80"/>
      <c r="U65" s="1"/>
      <c r="V65" s="1"/>
      <c r="W65" s="1"/>
      <c r="X65" s="30"/>
      <c r="Y65" s="1"/>
    </row>
    <row r="66" spans="1:25" x14ac:dyDescent="0.25">
      <c r="A66" s="27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80"/>
      <c r="R66" s="80"/>
      <c r="S66" s="80"/>
      <c r="T66" s="80"/>
      <c r="U66" s="1"/>
      <c r="V66" s="1"/>
      <c r="W66" s="1"/>
      <c r="X66" s="30"/>
      <c r="Y66" s="1"/>
    </row>
    <row r="67" spans="1:25" x14ac:dyDescent="0.25">
      <c r="A67" s="27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80"/>
      <c r="R67" s="80"/>
      <c r="S67" s="80"/>
      <c r="T67" s="80"/>
      <c r="U67" s="1"/>
      <c r="V67" s="1"/>
      <c r="W67" s="1"/>
      <c r="X67" s="30"/>
      <c r="Y67" s="1"/>
    </row>
  </sheetData>
  <autoFilter ref="A6:X63">
    <filterColumn colId="2" showButton="0"/>
    <filterColumn colId="12" showButton="0"/>
    <filterColumn colId="13" hiddenButton="1" showButton="0"/>
    <filterColumn colId="14" showButton="0"/>
    <filterColumn colId="16" showButton="0"/>
    <filterColumn colId="17" hiddenButton="1" showButton="0"/>
    <filterColumn colId="18" showButton="0"/>
    <filterColumn colId="20" showButton="0"/>
    <filterColumn colId="21" hiddenButton="1" showButton="0"/>
    <filterColumn colId="22" showButton="0"/>
  </autoFilter>
  <mergeCells count="105">
    <mergeCell ref="B54:H54"/>
    <mergeCell ref="B58:H58"/>
    <mergeCell ref="B59:H59"/>
    <mergeCell ref="F50:F52"/>
    <mergeCell ref="G50:G52"/>
    <mergeCell ref="B50:B52"/>
    <mergeCell ref="A50:A52"/>
    <mergeCell ref="C50:C52"/>
    <mergeCell ref="D50:D52"/>
    <mergeCell ref="E50:E52"/>
    <mergeCell ref="B55:H55"/>
    <mergeCell ref="G32:G33"/>
    <mergeCell ref="C32:C33"/>
    <mergeCell ref="B35:I35"/>
    <mergeCell ref="E37:E40"/>
    <mergeCell ref="F37:F40"/>
    <mergeCell ref="B37:B40"/>
    <mergeCell ref="B49:H49"/>
    <mergeCell ref="C37:C40"/>
    <mergeCell ref="D37:D40"/>
    <mergeCell ref="B45:H45"/>
    <mergeCell ref="B46:H46"/>
    <mergeCell ref="G37:G40"/>
    <mergeCell ref="B36:I36"/>
    <mergeCell ref="G22:G23"/>
    <mergeCell ref="F24:F26"/>
    <mergeCell ref="A37:A40"/>
    <mergeCell ref="Q1:X1"/>
    <mergeCell ref="Q2:X2"/>
    <mergeCell ref="A3:Q3"/>
    <mergeCell ref="A4:Q4"/>
    <mergeCell ref="C6:D6"/>
    <mergeCell ref="M6:P6"/>
    <mergeCell ref="Q6:T6"/>
    <mergeCell ref="L6:L7"/>
    <mergeCell ref="U6:X6"/>
    <mergeCell ref="A6:A7"/>
    <mergeCell ref="B6:B7"/>
    <mergeCell ref="E6:E7"/>
    <mergeCell ref="F6:F7"/>
    <mergeCell ref="K6:K7"/>
    <mergeCell ref="H6:H7"/>
    <mergeCell ref="I6:I7"/>
    <mergeCell ref="A9:A10"/>
    <mergeCell ref="J6:J7"/>
    <mergeCell ref="B8:X8"/>
    <mergeCell ref="G6:G7"/>
    <mergeCell ref="A32:A33"/>
    <mergeCell ref="E19:E21"/>
    <mergeCell ref="F19:F21"/>
    <mergeCell ref="F9:F10"/>
    <mergeCell ref="B32:B33"/>
    <mergeCell ref="F32:F33"/>
    <mergeCell ref="G9:G10"/>
    <mergeCell ref="B9:B10"/>
    <mergeCell ref="C9:C10"/>
    <mergeCell ref="D9:D10"/>
    <mergeCell ref="E9:E10"/>
    <mergeCell ref="D32:D33"/>
    <mergeCell ref="G14:G16"/>
    <mergeCell ref="F17:F18"/>
    <mergeCell ref="F11:F13"/>
    <mergeCell ref="G11:G13"/>
    <mergeCell ref="G17:G18"/>
    <mergeCell ref="B22:B23"/>
    <mergeCell ref="C22:C23"/>
    <mergeCell ref="D22:D23"/>
    <mergeCell ref="E22:E23"/>
    <mergeCell ref="G19:G21"/>
    <mergeCell ref="F27:F28"/>
    <mergeCell ref="G27:G28"/>
    <mergeCell ref="F22:F23"/>
    <mergeCell ref="C14:C16"/>
    <mergeCell ref="D14:D16"/>
    <mergeCell ref="E14:E16"/>
    <mergeCell ref="F14:F16"/>
    <mergeCell ref="A17:A18"/>
    <mergeCell ref="B17:B18"/>
    <mergeCell ref="C17:C18"/>
    <mergeCell ref="D17:D18"/>
    <mergeCell ref="E17:E18"/>
    <mergeCell ref="G24:G26"/>
    <mergeCell ref="E32:E33"/>
    <mergeCell ref="A11:A13"/>
    <mergeCell ref="B11:B13"/>
    <mergeCell ref="C11:C13"/>
    <mergeCell ref="D11:D13"/>
    <mergeCell ref="E11:E13"/>
    <mergeCell ref="A27:A28"/>
    <mergeCell ref="B27:B28"/>
    <mergeCell ref="C27:C28"/>
    <mergeCell ref="D27:D28"/>
    <mergeCell ref="E27:E28"/>
    <mergeCell ref="A24:A26"/>
    <mergeCell ref="B24:B26"/>
    <mergeCell ref="C24:C26"/>
    <mergeCell ref="D24:D26"/>
    <mergeCell ref="E24:E26"/>
    <mergeCell ref="A22:A23"/>
    <mergeCell ref="A14:A16"/>
    <mergeCell ref="A19:A21"/>
    <mergeCell ref="B19:B21"/>
    <mergeCell ref="C19:C21"/>
    <mergeCell ref="D19:D21"/>
    <mergeCell ref="B14:B16"/>
  </mergeCells>
  <pageMargins left="0" right="0" top="0.19685039370078741" bottom="0" header="0.31496062992125984" footer="0.19685039370078741"/>
  <pageSetup paperSize="9" scale="50" orientation="landscape" r:id="rId1"/>
  <rowBreaks count="1" manualBreakCount="1">
    <brk id="4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Дадашова Оксана Владимировна</cp:lastModifiedBy>
  <cp:lastPrinted>2024-10-01T04:15:05Z</cp:lastPrinted>
  <dcterms:created xsi:type="dcterms:W3CDTF">2017-03-29T08:26:35Z</dcterms:created>
  <dcterms:modified xsi:type="dcterms:W3CDTF">2024-10-02T06:03:00Z</dcterms:modified>
</cp:coreProperties>
</file>